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2022" sheetId="3" r:id="rId1"/>
  </sheets>
  <calcPr calcId="144525" concurrentCalc="0"/>
</workbook>
</file>

<file path=xl/sharedStrings.xml><?xml version="1.0" encoding="utf-8"?>
<sst xmlns="http://schemas.openxmlformats.org/spreadsheetml/2006/main" count="35" uniqueCount="29">
  <si>
    <t>佛冈县2023年度电动汽车充电基础设施奖补资金分配计划（明细）</t>
  </si>
  <si>
    <t>序号</t>
  </si>
  <si>
    <t>地区</t>
  </si>
  <si>
    <t>直流充电桩</t>
  </si>
  <si>
    <t>交流充电桩</t>
  </si>
  <si>
    <t>换电站工位</t>
  </si>
  <si>
    <t>合计最高限额补贴额(元)</t>
  </si>
  <si>
    <t>财政补贴比率</t>
  </si>
  <si>
    <t>2023年度分配资金（2025年下达）</t>
  </si>
  <si>
    <t>备注</t>
  </si>
  <si>
    <t>数量（个）</t>
  </si>
  <si>
    <t>总功率（千瓦）</t>
  </si>
  <si>
    <t>最高限额直流充电桩补贴金额（粤东西北300元/千瓦，高速公路200元/千瓦）</t>
  </si>
  <si>
    <t>最高限额补贴额(元)</t>
  </si>
  <si>
    <t>最高限额补贴60元/千瓦</t>
  </si>
  <si>
    <t>最高限额补贴（非高速300元/千瓦、高速200元/千瓦）</t>
  </si>
  <si>
    <t>佛冈县便捷电力科技有限公司解放路充电站建设项目</t>
  </si>
  <si>
    <t>佛冈县永通公共汽车有限公司公交充电站新增充电桩建设项目</t>
  </si>
  <si>
    <t>中国石化销售股份有限公司广东清远石油分公司富民加油站充电桩新建项目</t>
  </si>
  <si>
    <t>清远市绿能新能源科技有限公司佛冈县尚峰花园地面露天停车场安装充电桩项目</t>
  </si>
  <si>
    <t xml:space="preserve">直流：56548.8元
交流：1319.47元
</t>
  </si>
  <si>
    <t>恒德电气佛冈汤塘京珠高速出口充电站项目</t>
  </si>
  <si>
    <t>佛冈县永通公汽汤塘镇广佛（佛冈）产业园公交总站充电桩建设项目</t>
  </si>
  <si>
    <t>广州同创新能源有限公司汤塘充电站建设项目</t>
  </si>
  <si>
    <t>中国石化销售股份有限公司广东清远石油分公司龙山加油站充电桩新建项目</t>
  </si>
  <si>
    <t>清远市佛冈县龙山镇上岳村充电站新建项目</t>
  </si>
  <si>
    <t>清远市佛冈县供电局大院宿舍充电站建设项目</t>
  </si>
  <si>
    <t>清远市佛冈县汤塘龙山供电所路边停车场充电站项目</t>
  </si>
  <si>
    <t>合计</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</si>
</sst>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 "/>
  </numFmts>
  <fonts count="27">
    <font>
      <sz val="12"/>
      <name val="宋体"/>
      <charset val="134"/>
    </font>
    <font>
      <sz val="10"/>
      <color theme="1"/>
      <name val="宋体"/>
      <charset val="134"/>
      <scheme val="minor"/>
    </font>
    <font>
      <b/>
      <sz val="10"/>
      <color theme="1"/>
      <name val="宋体"/>
      <charset val="134"/>
      <scheme val="minor"/>
    </font>
    <font>
      <b/>
      <sz val="20"/>
      <color theme="1"/>
      <name val="宋体"/>
      <charset val="134"/>
      <scheme val="minor"/>
    </font>
    <font>
      <sz val="10"/>
      <name val="宋体"/>
      <charset val="134"/>
    </font>
    <font>
      <b/>
      <sz val="12"/>
      <name val="宋体"/>
      <charset val="134"/>
    </font>
    <font>
      <b/>
      <sz val="18"/>
      <color theme="3"/>
      <name val="宋体"/>
      <charset val="134"/>
      <scheme val="minor"/>
    </font>
    <font>
      <sz val="11"/>
      <color theme="0"/>
      <name val="宋体"/>
      <charset val="134"/>
      <scheme val="minor"/>
    </font>
    <font>
      <sz val="11"/>
      <color indexed="8"/>
      <name val="宋体"/>
      <charset val="134"/>
    </font>
    <font>
      <sz val="11"/>
      <color theme="1"/>
      <name val="宋体"/>
      <charset val="134"/>
      <scheme val="minor"/>
    </font>
    <font>
      <sz val="11"/>
      <color rgb="FF3F3F76"/>
      <name val="宋体"/>
      <charset val="134"/>
      <scheme val="minor"/>
    </font>
    <font>
      <b/>
      <sz val="15"/>
      <color theme="3"/>
      <name val="宋体"/>
      <charset val="134"/>
      <scheme val="minor"/>
    </font>
    <font>
      <b/>
      <sz val="11"/>
      <color rgb="FFFFFFFF"/>
      <name val="宋体"/>
      <charset val="134"/>
      <scheme val="minor"/>
    </font>
    <font>
      <sz val="11"/>
      <color rgb="FF9C0006"/>
      <name val="宋体"/>
      <charset val="134"/>
      <scheme val="minor"/>
    </font>
    <font>
      <b/>
      <sz val="13"/>
      <color theme="3"/>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i/>
      <sz val="11"/>
      <color rgb="FF7F7F7F"/>
      <name val="宋体"/>
      <charset val="134"/>
      <scheme val="minor"/>
    </font>
    <font>
      <b/>
      <sz val="11"/>
      <color theme="3"/>
      <name val="宋体"/>
      <charset val="134"/>
      <scheme val="minor"/>
    </font>
    <font>
      <sz val="11"/>
      <color rgb="FFFF0000"/>
      <name val="宋体"/>
      <charset val="134"/>
      <scheme val="minor"/>
    </font>
    <font>
      <sz val="11"/>
      <color rgb="FF9C6500"/>
      <name val="宋体"/>
      <charset val="134"/>
      <scheme val="minor"/>
    </font>
    <font>
      <sz val="11"/>
      <color rgb="FFFA7D00"/>
      <name val="宋体"/>
      <charset val="134"/>
      <scheme val="minor"/>
    </font>
    <font>
      <b/>
      <sz val="11"/>
      <color rgb="FF3F3F3F"/>
      <name val="宋体"/>
      <charset val="134"/>
      <scheme val="minor"/>
    </font>
    <font>
      <b/>
      <sz val="11"/>
      <color rgb="FFFA7D00"/>
      <name val="宋体"/>
      <charset val="134"/>
      <scheme val="minor"/>
    </font>
    <font>
      <sz val="11"/>
      <color rgb="FF006100"/>
      <name val="宋体"/>
      <charset val="134"/>
      <scheme val="minor"/>
    </font>
    <font>
      <b/>
      <sz val="11"/>
      <color theme="1"/>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bgColor indexed="64"/>
      </patternFill>
    </fill>
    <fill>
      <patternFill patternType="solid">
        <fgColor rgb="FFC6EFCE"/>
        <bgColor indexed="64"/>
      </patternFill>
    </fill>
    <fill>
      <patternFill patternType="solid">
        <fgColor theme="4"/>
        <bgColor indexed="64"/>
      </patternFill>
    </fill>
    <fill>
      <patternFill patternType="solid">
        <fgColor theme="9"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6">
    <xf numFmtId="0" fontId="0" fillId="0" borderId="0">
      <alignment vertical="center"/>
    </xf>
    <xf numFmtId="0" fontId="8" fillId="0" borderId="0">
      <alignment vertical="top"/>
      <protection locked="0"/>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6" applyNumberFormat="0" applyAlignment="0" applyProtection="0">
      <alignment vertical="center"/>
    </xf>
    <xf numFmtId="44" fontId="0" fillId="0" borderId="0" applyFont="0" applyFill="0" applyBorder="0" applyAlignment="0" applyProtection="0">
      <alignment vertical="center"/>
    </xf>
    <xf numFmtId="0" fontId="8" fillId="0" borderId="0">
      <alignment vertical="top"/>
      <protection locked="0"/>
    </xf>
    <xf numFmtId="0" fontId="8" fillId="0" borderId="0">
      <alignment vertical="top"/>
      <protection locked="0"/>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7" fillId="1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8" fillId="0" borderId="0">
      <alignment vertical="top"/>
      <protection locked="0"/>
    </xf>
    <xf numFmtId="0" fontId="17" fillId="17" borderId="9" applyNumberFormat="0" applyFont="0" applyAlignment="0" applyProtection="0">
      <alignment vertical="center"/>
    </xf>
    <xf numFmtId="0" fontId="8" fillId="0" borderId="0">
      <alignment vertical="top"/>
      <protection locked="0"/>
    </xf>
    <xf numFmtId="0" fontId="7" fillId="3"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7" applyNumberFormat="0" applyFill="0" applyAlignment="0" applyProtection="0">
      <alignment vertical="center"/>
    </xf>
    <xf numFmtId="0" fontId="14" fillId="0" borderId="7" applyNumberFormat="0" applyFill="0" applyAlignment="0" applyProtection="0">
      <alignment vertical="center"/>
    </xf>
    <xf numFmtId="0" fontId="8" fillId="0" borderId="0">
      <alignment vertical="top"/>
      <protection locked="0"/>
    </xf>
    <xf numFmtId="0" fontId="7" fillId="20" borderId="0" applyNumberFormat="0" applyBorder="0" applyAlignment="0" applyProtection="0">
      <alignment vertical="center"/>
    </xf>
    <xf numFmtId="0" fontId="19" fillId="0" borderId="10" applyNumberFormat="0" applyFill="0" applyAlignment="0" applyProtection="0">
      <alignment vertical="center"/>
    </xf>
    <xf numFmtId="0" fontId="23" fillId="22" borderId="12" applyNumberFormat="0" applyAlignment="0" applyProtection="0">
      <alignment vertical="center"/>
    </xf>
    <xf numFmtId="0" fontId="8" fillId="0" borderId="0">
      <alignment vertical="top"/>
      <protection locked="0"/>
    </xf>
    <xf numFmtId="0" fontId="7" fillId="16" borderId="0" applyNumberFormat="0" applyBorder="0" applyAlignment="0" applyProtection="0">
      <alignment vertical="center"/>
    </xf>
    <xf numFmtId="0" fontId="24" fillId="22" borderId="6" applyNumberFormat="0" applyAlignment="0" applyProtection="0">
      <alignment vertical="center"/>
    </xf>
    <xf numFmtId="0" fontId="8" fillId="0" borderId="0">
      <alignment vertical="top"/>
      <protection locked="0"/>
    </xf>
    <xf numFmtId="0" fontId="12" fillId="10" borderId="8" applyNumberFormat="0" applyAlignment="0" applyProtection="0">
      <alignment vertical="center"/>
    </xf>
    <xf numFmtId="0" fontId="9" fillId="12" borderId="0" applyNumberFormat="0" applyBorder="0" applyAlignment="0" applyProtection="0">
      <alignment vertical="center"/>
    </xf>
    <xf numFmtId="0" fontId="7" fillId="23" borderId="0" applyNumberFormat="0" applyBorder="0" applyAlignment="0" applyProtection="0">
      <alignment vertical="center"/>
    </xf>
    <xf numFmtId="0" fontId="22" fillId="0" borderId="11" applyNumberFormat="0" applyFill="0" applyAlignment="0" applyProtection="0">
      <alignment vertical="center"/>
    </xf>
    <xf numFmtId="0" fontId="8" fillId="0" borderId="0">
      <alignment vertical="top"/>
      <protection locked="0"/>
    </xf>
    <xf numFmtId="0" fontId="26" fillId="0" borderId="13" applyNumberFormat="0" applyFill="0" applyAlignment="0" applyProtection="0">
      <alignment vertical="center"/>
    </xf>
    <xf numFmtId="0" fontId="25" fillId="24" borderId="0" applyNumberFormat="0" applyBorder="0" applyAlignment="0" applyProtection="0">
      <alignment vertical="center"/>
    </xf>
    <xf numFmtId="0" fontId="21" fillId="21" borderId="0" applyNumberFormat="0" applyBorder="0" applyAlignment="0" applyProtection="0">
      <alignment vertical="center"/>
    </xf>
    <xf numFmtId="0" fontId="9" fillId="15" borderId="0" applyNumberFormat="0" applyBorder="0" applyAlignment="0" applyProtection="0">
      <alignment vertical="center"/>
    </xf>
    <xf numFmtId="0" fontId="7" fillId="25" borderId="0" applyNumberFormat="0" applyBorder="0" applyAlignment="0" applyProtection="0">
      <alignment vertical="center"/>
    </xf>
    <xf numFmtId="0" fontId="9" fillId="8" borderId="0" applyNumberFormat="0" applyBorder="0" applyAlignment="0" applyProtection="0">
      <alignment vertical="center"/>
    </xf>
    <xf numFmtId="0" fontId="9" fillId="28" borderId="0" applyNumberFormat="0" applyBorder="0" applyAlignment="0" applyProtection="0">
      <alignment vertical="center"/>
    </xf>
    <xf numFmtId="0" fontId="9" fillId="7" borderId="0" applyNumberFormat="0" applyBorder="0" applyAlignment="0" applyProtection="0">
      <alignment vertical="center"/>
    </xf>
    <xf numFmtId="0" fontId="9" fillId="29" borderId="0" applyNumberFormat="0" applyBorder="0" applyAlignment="0" applyProtection="0">
      <alignment vertical="center"/>
    </xf>
    <xf numFmtId="0" fontId="7" fillId="31" borderId="0" applyNumberFormat="0" applyBorder="0" applyAlignment="0" applyProtection="0">
      <alignment vertical="center"/>
    </xf>
    <xf numFmtId="0" fontId="7" fillId="33" borderId="0" applyNumberFormat="0" applyBorder="0" applyAlignment="0" applyProtection="0">
      <alignment vertical="center"/>
    </xf>
    <xf numFmtId="0" fontId="9" fillId="13" borderId="0" applyNumberFormat="0" applyBorder="0" applyAlignment="0" applyProtection="0">
      <alignment vertical="center"/>
    </xf>
    <xf numFmtId="0" fontId="9" fillId="30" borderId="0" applyNumberFormat="0" applyBorder="0" applyAlignment="0" applyProtection="0">
      <alignment vertical="center"/>
    </xf>
    <xf numFmtId="0" fontId="7" fillId="6" borderId="0" applyNumberFormat="0" applyBorder="0" applyAlignment="0" applyProtection="0">
      <alignment vertical="center"/>
    </xf>
    <xf numFmtId="0" fontId="9" fillId="19" borderId="0" applyNumberFormat="0" applyBorder="0" applyAlignment="0" applyProtection="0">
      <alignment vertical="center"/>
    </xf>
    <xf numFmtId="0" fontId="8" fillId="0" borderId="0">
      <alignment vertical="top"/>
      <protection locked="0"/>
    </xf>
    <xf numFmtId="0" fontId="7" fillId="18" borderId="0" applyNumberFormat="0" applyBorder="0" applyAlignment="0" applyProtection="0">
      <alignment vertical="center"/>
    </xf>
    <xf numFmtId="0" fontId="7" fillId="27" borderId="0" applyNumberFormat="0" applyBorder="0" applyAlignment="0" applyProtection="0">
      <alignment vertical="center"/>
    </xf>
    <xf numFmtId="0" fontId="9" fillId="32" borderId="0" applyNumberFormat="0" applyBorder="0" applyAlignment="0" applyProtection="0">
      <alignment vertical="center"/>
    </xf>
    <xf numFmtId="0" fontId="7" fillId="26" borderId="0" applyNumberFormat="0" applyBorder="0" applyAlignment="0" applyProtection="0">
      <alignment vertical="center"/>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cellStyleXfs>
  <cellXfs count="31">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NumberFormat="1" applyFont="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176" fontId="2" fillId="0" borderId="1" xfId="0" applyNumberFormat="1" applyFont="1" applyFill="1" applyBorder="1" applyAlignment="1">
      <alignment vertical="center" wrapText="1"/>
    </xf>
    <xf numFmtId="0" fontId="1" fillId="0" borderId="1" xfId="0" applyFont="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right" vertical="center"/>
    </xf>
    <xf numFmtId="0" fontId="4" fillId="0" borderId="1" xfId="0" applyFont="1" applyFill="1" applyBorder="1" applyAlignment="1">
      <alignment horizontal="right"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vertical="center"/>
    </xf>
    <xf numFmtId="0" fontId="2" fillId="0" borderId="1" xfId="0" applyFont="1" applyFill="1" applyBorder="1" applyAlignment="1">
      <alignment vertical="center"/>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0" xfId="0" applyNumberFormat="1" applyFont="1" applyFill="1" applyBorder="1" applyAlignment="1">
      <alignment horizontal="center" vertical="center" wrapText="1"/>
    </xf>
    <xf numFmtId="10" fontId="2" fillId="0" borderId="1" xfId="14" applyNumberFormat="1" applyFont="1" applyFill="1" applyBorder="1" applyAlignment="1" applyProtection="1">
      <alignment horizontal="center" vertical="center" wrapText="1"/>
    </xf>
    <xf numFmtId="10" fontId="1" fillId="0" borderId="1" xfId="14" applyNumberFormat="1" applyFont="1" applyFill="1" applyBorder="1" applyAlignment="1" applyProtection="1">
      <alignment horizontal="center" vertical="center" wrapText="1"/>
    </xf>
    <xf numFmtId="0" fontId="2" fillId="2" borderId="3"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176" fontId="1" fillId="2" borderId="5" xfId="14" applyNumberFormat="1" applyFont="1" applyFill="1" applyBorder="1" applyAlignment="1" applyProtection="1">
      <alignment horizontal="center" vertical="center" wrapText="1"/>
    </xf>
    <xf numFmtId="10" fontId="5" fillId="0" borderId="0" xfId="0" applyNumberFormat="1" applyFont="1" applyFill="1" applyBorder="1" applyAlignment="1">
      <alignment horizontal="center" vertical="center"/>
    </xf>
    <xf numFmtId="177" fontId="1" fillId="0" borderId="0" xfId="0" applyNumberFormat="1" applyFont="1">
      <alignment vertical="center"/>
    </xf>
    <xf numFmtId="0" fontId="1" fillId="0" borderId="1" xfId="0" applyFont="1" applyFill="1" applyBorder="1" applyAlignment="1">
      <alignment horizontal="left" vertical="center" wrapText="1"/>
    </xf>
    <xf numFmtId="177" fontId="5" fillId="0" borderId="0" xfId="0" applyNumberFormat="1" applyFont="1" applyFill="1" applyBorder="1" applyAlignment="1">
      <alignment horizontal="center" vertical="center"/>
    </xf>
  </cellXfs>
  <cellStyles count="66">
    <cellStyle name="常规" xfId="0" builtinId="0"/>
    <cellStyle name="常规_Sheet1_4" xfId="1"/>
    <cellStyle name="货币[0]" xfId="2" builtinId="7"/>
    <cellStyle name="20% - 强调文字颜色 3" xfId="3" builtinId="38"/>
    <cellStyle name="输入" xfId="4" builtinId="20"/>
    <cellStyle name="货币" xfId="5" builtinId="4"/>
    <cellStyle name="常规_Sheet1_17" xfId="6"/>
    <cellStyle name="常规_Sheet1_6"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常规_Sheet1_7" xfId="16"/>
    <cellStyle name="注释" xfId="17" builtinId="10"/>
    <cellStyle name="常规_Sheet1_1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常规_Sheet1_11" xfId="26"/>
    <cellStyle name="60% - 强调文字颜色 1" xfId="27" builtinId="32"/>
    <cellStyle name="标题 3" xfId="28" builtinId="18"/>
    <cellStyle name="输出" xfId="29" builtinId="21"/>
    <cellStyle name="常规_Sheet1_14" xfId="30"/>
    <cellStyle name="60% - 强调文字颜色 4" xfId="31" builtinId="44"/>
    <cellStyle name="计算" xfId="32" builtinId="22"/>
    <cellStyle name="常规_Sheet1_9" xfId="33"/>
    <cellStyle name="检查单元格" xfId="34" builtinId="23"/>
    <cellStyle name="20% - 强调文字颜色 6" xfId="35" builtinId="50"/>
    <cellStyle name="强调文字颜色 2" xfId="36" builtinId="33"/>
    <cellStyle name="链接单元格" xfId="37" builtinId="24"/>
    <cellStyle name="常规_Sheet1_19" xfId="38"/>
    <cellStyle name="汇总" xfId="39" builtinId="25"/>
    <cellStyle name="好" xfId="40" builtinId="26"/>
    <cellStyle name="适中" xfId="41" builtinId="28"/>
    <cellStyle name="20% - 强调文字颜色 5" xfId="42" builtinId="46"/>
    <cellStyle name="强调文字颜色 1" xfId="43" builtinId="29"/>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常规_Sheet1_15" xfId="54"/>
    <cellStyle name="60% - 强调文字颜色 5" xfId="55" builtinId="48"/>
    <cellStyle name="强调文字颜色 6" xfId="56" builtinId="49"/>
    <cellStyle name="40% - 强调文字颜色 6" xfId="57" builtinId="51"/>
    <cellStyle name="60% - 强调文字颜色 6" xfId="58" builtinId="52"/>
    <cellStyle name="常规_Sheet1" xfId="59"/>
    <cellStyle name="常规_Sheet1_5" xfId="60"/>
    <cellStyle name="常规_Sheet1_1" xfId="61"/>
    <cellStyle name="常规_Sheet1_2" xfId="62"/>
    <cellStyle name="常规_Sheet1_8" xfId="63"/>
    <cellStyle name="常规_Sheet1_16" xfId="64"/>
    <cellStyle name="常规_Sheet1_10" xfId="65"/>
  </cellStyles>
  <tableStyles count="0" defaultTableStyle="TableStyleMedium2" defaultPivotStyle="PivotStyleLight16"/>
  <colors>
    <mruColors>
      <color rgb="00CCFFCC"/>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17"/>
  <sheetViews>
    <sheetView tabSelected="1" topLeftCell="A6" workbookViewId="0">
      <selection activeCell="S17" sqref="S17"/>
    </sheetView>
  </sheetViews>
  <sheetFormatPr defaultColWidth="9" defaultRowHeight="30" customHeight="1"/>
  <cols>
    <col min="1" max="1" width="3.875" style="3" customWidth="1"/>
    <col min="2" max="2" width="18.125" style="2" customWidth="1"/>
    <col min="3" max="3" width="6.125" style="2" customWidth="1"/>
    <col min="4" max="4" width="10.875" style="2" customWidth="1"/>
    <col min="5" max="5" width="6.125" style="2" customWidth="1"/>
    <col min="6" max="6" width="14" style="2" customWidth="1"/>
    <col min="7" max="9" width="6.125" style="2" customWidth="1"/>
    <col min="10" max="10" width="9.625" style="2" customWidth="1"/>
    <col min="11" max="13" width="6.125" style="2" customWidth="1"/>
    <col min="14" max="14" width="10.625" style="2" customWidth="1"/>
    <col min="15" max="15" width="14" style="2" customWidth="1"/>
    <col min="16" max="16" width="10.25" style="2" customWidth="1"/>
    <col min="17" max="17" width="13.75" style="2" customWidth="1"/>
    <col min="18" max="18" width="13.625" style="2" customWidth="1"/>
    <col min="19" max="19" width="14.125" style="2"/>
    <col min="20" max="20" width="11.125" style="2"/>
    <col min="21" max="16384" width="9" style="2"/>
  </cols>
  <sheetData>
    <row r="1" ht="42" customHeight="1" spans="2:18">
      <c r="B1" s="4" t="s">
        <v>0</v>
      </c>
      <c r="C1" s="4"/>
      <c r="D1" s="4"/>
      <c r="E1" s="4"/>
      <c r="F1" s="4"/>
      <c r="G1" s="4"/>
      <c r="H1" s="4"/>
      <c r="I1" s="4"/>
      <c r="J1" s="4"/>
      <c r="K1" s="4"/>
      <c r="L1" s="4"/>
      <c r="M1" s="4"/>
      <c r="N1" s="4"/>
      <c r="O1" s="4"/>
      <c r="P1" s="4"/>
      <c r="Q1" s="4"/>
      <c r="R1" s="4"/>
    </row>
    <row r="2" ht="42" customHeight="1" spans="1:18">
      <c r="A2" s="5" t="s">
        <v>1</v>
      </c>
      <c r="B2" s="5" t="s">
        <v>2</v>
      </c>
      <c r="C2" s="5" t="s">
        <v>3</v>
      </c>
      <c r="D2" s="5"/>
      <c r="E2" s="5"/>
      <c r="F2" s="5"/>
      <c r="G2" s="5" t="s">
        <v>4</v>
      </c>
      <c r="H2" s="5"/>
      <c r="I2" s="5"/>
      <c r="J2" s="5"/>
      <c r="K2" s="5" t="s">
        <v>5</v>
      </c>
      <c r="L2" s="5"/>
      <c r="M2" s="5"/>
      <c r="N2" s="5"/>
      <c r="O2" s="19" t="s">
        <v>6</v>
      </c>
      <c r="P2" s="22" t="s">
        <v>7</v>
      </c>
      <c r="Q2" s="24" t="s">
        <v>8</v>
      </c>
      <c r="R2" s="5" t="s">
        <v>9</v>
      </c>
    </row>
    <row r="3" ht="159" customHeight="1" spans="1:18">
      <c r="A3" s="5"/>
      <c r="B3" s="5"/>
      <c r="C3" s="5" t="s">
        <v>10</v>
      </c>
      <c r="D3" s="5" t="s">
        <v>11</v>
      </c>
      <c r="E3" s="6" t="s">
        <v>12</v>
      </c>
      <c r="F3" s="7" t="s">
        <v>13</v>
      </c>
      <c r="G3" s="5" t="s">
        <v>10</v>
      </c>
      <c r="H3" s="5" t="s">
        <v>11</v>
      </c>
      <c r="I3" s="6" t="s">
        <v>14</v>
      </c>
      <c r="J3" s="7" t="s">
        <v>13</v>
      </c>
      <c r="K3" s="5" t="s">
        <v>10</v>
      </c>
      <c r="L3" s="5" t="s">
        <v>11</v>
      </c>
      <c r="M3" s="6" t="s">
        <v>15</v>
      </c>
      <c r="N3" s="7" t="s">
        <v>13</v>
      </c>
      <c r="O3" s="19"/>
      <c r="P3" s="22"/>
      <c r="Q3" s="25"/>
      <c r="R3" s="5"/>
    </row>
    <row r="4" s="1" customFormat="1" ht="45" customHeight="1" spans="1:20">
      <c r="A4" s="8">
        <v>1</v>
      </c>
      <c r="B4" s="9" t="s">
        <v>16</v>
      </c>
      <c r="C4" s="10">
        <v>2</v>
      </c>
      <c r="D4" s="11">
        <v>720</v>
      </c>
      <c r="E4" s="12">
        <v>300</v>
      </c>
      <c r="F4" s="13">
        <f t="shared" ref="F4:F10" si="0">D4*E4</f>
        <v>216000</v>
      </c>
      <c r="G4" s="14">
        <v>0</v>
      </c>
      <c r="H4" s="14">
        <v>0</v>
      </c>
      <c r="I4" s="12">
        <v>60</v>
      </c>
      <c r="J4" s="13">
        <f>H4*I4</f>
        <v>0</v>
      </c>
      <c r="K4" s="14">
        <v>0</v>
      </c>
      <c r="L4" s="14">
        <v>0</v>
      </c>
      <c r="M4" s="12">
        <v>300</v>
      </c>
      <c r="N4" s="13">
        <f>M4*L4</f>
        <v>0</v>
      </c>
      <c r="O4" s="13">
        <f t="shared" ref="O4:O10" si="1">F4+J4+N4</f>
        <v>216000</v>
      </c>
      <c r="P4" s="23">
        <v>0.5236</v>
      </c>
      <c r="Q4" s="26">
        <f>E4*P4*D4</f>
        <v>113097.6</v>
      </c>
      <c r="R4" s="12"/>
      <c r="S4" s="27"/>
      <c r="T4" s="28"/>
    </row>
    <row r="5" s="1" customFormat="1" ht="40" customHeight="1" spans="1:255">
      <c r="A5" s="8">
        <v>2</v>
      </c>
      <c r="B5" s="15" t="s">
        <v>17</v>
      </c>
      <c r="C5" s="10">
        <v>3</v>
      </c>
      <c r="D5" s="11">
        <v>480</v>
      </c>
      <c r="E5" s="12">
        <v>300</v>
      </c>
      <c r="F5" s="13">
        <f t="shared" si="0"/>
        <v>144000</v>
      </c>
      <c r="G5" s="14">
        <v>0</v>
      </c>
      <c r="H5" s="14">
        <v>0</v>
      </c>
      <c r="I5" s="12">
        <v>60</v>
      </c>
      <c r="J5" s="13">
        <f>H5*I5</f>
        <v>0</v>
      </c>
      <c r="K5" s="14">
        <v>0</v>
      </c>
      <c r="L5" s="14">
        <v>0</v>
      </c>
      <c r="M5" s="12">
        <v>300</v>
      </c>
      <c r="N5" s="13">
        <f>M5*L5</f>
        <v>0</v>
      </c>
      <c r="O5" s="13">
        <f t="shared" si="1"/>
        <v>144000</v>
      </c>
      <c r="P5" s="23">
        <v>0.5236</v>
      </c>
      <c r="Q5" s="26">
        <f t="shared" ref="Q5:Q15" si="2">E5*P5*D5</f>
        <v>75398.4</v>
      </c>
      <c r="R5" s="12"/>
      <c r="S5" s="27"/>
      <c r="T5" s="28"/>
      <c r="IE5" s="2"/>
      <c r="IF5" s="2"/>
      <c r="IG5" s="2"/>
      <c r="IH5" s="2"/>
      <c r="II5" s="2"/>
      <c r="IJ5" s="2"/>
      <c r="IK5" s="2"/>
      <c r="IL5" s="2"/>
      <c r="IM5" s="2"/>
      <c r="IN5" s="2"/>
      <c r="IO5" s="2"/>
      <c r="IP5" s="2"/>
      <c r="IQ5" s="2"/>
      <c r="IR5" s="2"/>
      <c r="IS5" s="2"/>
      <c r="IT5" s="2"/>
      <c r="IU5" s="2"/>
    </row>
    <row r="6" s="1" customFormat="1" ht="49" customHeight="1" spans="1:255">
      <c r="A6" s="8">
        <v>3</v>
      </c>
      <c r="B6" s="15" t="s">
        <v>18</v>
      </c>
      <c r="C6" s="10">
        <v>2</v>
      </c>
      <c r="D6" s="11">
        <v>720</v>
      </c>
      <c r="E6" s="12">
        <v>300</v>
      </c>
      <c r="F6" s="13">
        <f t="shared" si="0"/>
        <v>216000</v>
      </c>
      <c r="G6" s="14">
        <v>0</v>
      </c>
      <c r="H6" s="14">
        <v>0</v>
      </c>
      <c r="I6" s="12">
        <v>60</v>
      </c>
      <c r="J6" s="13">
        <f>H6*I6</f>
        <v>0</v>
      </c>
      <c r="K6" s="14">
        <v>0</v>
      </c>
      <c r="L6" s="14">
        <v>0</v>
      </c>
      <c r="M6" s="12">
        <v>300</v>
      </c>
      <c r="N6" s="13">
        <f>M6*L6</f>
        <v>0</v>
      </c>
      <c r="O6" s="13">
        <f t="shared" si="1"/>
        <v>216000</v>
      </c>
      <c r="P6" s="23">
        <v>0.5236</v>
      </c>
      <c r="Q6" s="26">
        <f t="shared" si="2"/>
        <v>113097.6</v>
      </c>
      <c r="R6" s="12"/>
      <c r="S6" s="27"/>
      <c r="T6" s="28"/>
      <c r="IE6" s="2"/>
      <c r="IF6" s="2"/>
      <c r="IG6" s="2"/>
      <c r="IH6" s="2"/>
      <c r="II6" s="2"/>
      <c r="IJ6" s="2"/>
      <c r="IK6" s="2"/>
      <c r="IL6" s="2"/>
      <c r="IM6" s="2"/>
      <c r="IN6" s="2"/>
      <c r="IO6" s="2"/>
      <c r="IP6" s="2"/>
      <c r="IQ6" s="2"/>
      <c r="IR6" s="2"/>
      <c r="IS6" s="2"/>
      <c r="IT6" s="2"/>
      <c r="IU6" s="2"/>
    </row>
    <row r="7" s="1" customFormat="1" ht="54" customHeight="1" spans="1:255">
      <c r="A7" s="8">
        <v>4</v>
      </c>
      <c r="B7" s="15" t="s">
        <v>19</v>
      </c>
      <c r="C7" s="11">
        <v>3</v>
      </c>
      <c r="D7" s="11">
        <v>360</v>
      </c>
      <c r="E7" s="12">
        <v>300</v>
      </c>
      <c r="F7" s="13">
        <f t="shared" si="0"/>
        <v>108000</v>
      </c>
      <c r="G7" s="14">
        <v>6</v>
      </c>
      <c r="H7" s="14">
        <v>42</v>
      </c>
      <c r="I7" s="12">
        <v>60</v>
      </c>
      <c r="J7" s="13">
        <v>2520</v>
      </c>
      <c r="K7" s="14">
        <v>0</v>
      </c>
      <c r="L7" s="14">
        <v>0</v>
      </c>
      <c r="M7" s="12">
        <v>300</v>
      </c>
      <c r="N7" s="13">
        <v>0</v>
      </c>
      <c r="O7" s="13">
        <f t="shared" si="1"/>
        <v>110520</v>
      </c>
      <c r="P7" s="23">
        <v>0.5236</v>
      </c>
      <c r="Q7" s="26">
        <v>57868.27</v>
      </c>
      <c r="R7" s="29" t="s">
        <v>20</v>
      </c>
      <c r="S7" s="30"/>
      <c r="T7" s="28"/>
      <c r="IE7" s="2"/>
      <c r="IF7" s="2"/>
      <c r="IG7" s="2"/>
      <c r="IH7" s="2"/>
      <c r="II7" s="2"/>
      <c r="IJ7" s="2"/>
      <c r="IK7" s="2"/>
      <c r="IL7" s="2"/>
      <c r="IM7" s="2"/>
      <c r="IN7" s="2"/>
      <c r="IO7" s="2"/>
      <c r="IP7" s="2"/>
      <c r="IQ7" s="2"/>
      <c r="IR7" s="2"/>
      <c r="IS7" s="2"/>
      <c r="IT7" s="2"/>
      <c r="IU7" s="2"/>
    </row>
    <row r="8" s="1" customFormat="1" ht="45" customHeight="1" spans="1:255">
      <c r="A8" s="8">
        <v>5</v>
      </c>
      <c r="B8" s="15" t="s">
        <v>21</v>
      </c>
      <c r="C8" s="10">
        <v>2</v>
      </c>
      <c r="D8" s="11">
        <v>180</v>
      </c>
      <c r="E8" s="12">
        <v>300</v>
      </c>
      <c r="F8" s="13">
        <f t="shared" si="0"/>
        <v>54000</v>
      </c>
      <c r="G8" s="14">
        <v>0</v>
      </c>
      <c r="H8" s="14">
        <v>0</v>
      </c>
      <c r="I8" s="12">
        <v>60</v>
      </c>
      <c r="J8" s="13">
        <f>H8*I8</f>
        <v>0</v>
      </c>
      <c r="K8" s="14">
        <v>0</v>
      </c>
      <c r="L8" s="14">
        <v>0</v>
      </c>
      <c r="M8" s="12">
        <v>300</v>
      </c>
      <c r="N8" s="13">
        <f t="shared" ref="N8:N14" si="3">M8*L8</f>
        <v>0</v>
      </c>
      <c r="O8" s="13">
        <f t="shared" si="1"/>
        <v>54000</v>
      </c>
      <c r="P8" s="23">
        <v>0.5236</v>
      </c>
      <c r="Q8" s="26">
        <f t="shared" si="2"/>
        <v>28274.4</v>
      </c>
      <c r="R8" s="12"/>
      <c r="S8" s="27"/>
      <c r="T8" s="28"/>
      <c r="IE8" s="2"/>
      <c r="IF8" s="2"/>
      <c r="IG8" s="2"/>
      <c r="IH8" s="2"/>
      <c r="II8" s="2"/>
      <c r="IJ8" s="2"/>
      <c r="IK8" s="2"/>
      <c r="IL8" s="2"/>
      <c r="IM8" s="2"/>
      <c r="IN8" s="2"/>
      <c r="IO8" s="2"/>
      <c r="IP8" s="2"/>
      <c r="IQ8" s="2"/>
      <c r="IR8" s="2"/>
      <c r="IS8" s="2"/>
      <c r="IT8" s="2"/>
      <c r="IU8" s="2"/>
    </row>
    <row r="9" s="1" customFormat="1" ht="51" customHeight="1" spans="1:255">
      <c r="A9" s="8">
        <v>6</v>
      </c>
      <c r="B9" s="15" t="s">
        <v>22</v>
      </c>
      <c r="C9" s="10">
        <v>1</v>
      </c>
      <c r="D9" s="11">
        <v>160</v>
      </c>
      <c r="E9" s="12">
        <v>300</v>
      </c>
      <c r="F9" s="13">
        <f t="shared" si="0"/>
        <v>48000</v>
      </c>
      <c r="G9" s="14">
        <v>0</v>
      </c>
      <c r="H9" s="14">
        <v>0</v>
      </c>
      <c r="I9" s="12">
        <v>60</v>
      </c>
      <c r="J9" s="13">
        <f>H9*I9</f>
        <v>0</v>
      </c>
      <c r="K9" s="14">
        <v>0</v>
      </c>
      <c r="L9" s="14">
        <v>0</v>
      </c>
      <c r="M9" s="12">
        <v>300</v>
      </c>
      <c r="N9" s="13">
        <f t="shared" si="3"/>
        <v>0</v>
      </c>
      <c r="O9" s="13">
        <f t="shared" si="1"/>
        <v>48000</v>
      </c>
      <c r="P9" s="23">
        <v>0.5236</v>
      </c>
      <c r="Q9" s="26">
        <f t="shared" si="2"/>
        <v>25132.8</v>
      </c>
      <c r="R9" s="12"/>
      <c r="S9" s="27"/>
      <c r="T9" s="28"/>
      <c r="IE9" s="2"/>
      <c r="IF9" s="2"/>
      <c r="IG9" s="2"/>
      <c r="IH9" s="2"/>
      <c r="II9" s="2"/>
      <c r="IJ9" s="2"/>
      <c r="IK9" s="2"/>
      <c r="IL9" s="2"/>
      <c r="IM9" s="2"/>
      <c r="IN9" s="2"/>
      <c r="IO9" s="2"/>
      <c r="IP9" s="2"/>
      <c r="IQ9" s="2"/>
      <c r="IR9" s="2"/>
      <c r="IS9" s="2"/>
      <c r="IT9" s="2"/>
      <c r="IU9" s="2"/>
    </row>
    <row r="10" s="1" customFormat="1" ht="36" customHeight="1" spans="1:255">
      <c r="A10" s="8">
        <v>7</v>
      </c>
      <c r="B10" s="9" t="s">
        <v>23</v>
      </c>
      <c r="C10" s="10">
        <v>4</v>
      </c>
      <c r="D10" s="11">
        <v>360</v>
      </c>
      <c r="E10" s="12">
        <v>300</v>
      </c>
      <c r="F10" s="13">
        <f t="shared" si="0"/>
        <v>108000</v>
      </c>
      <c r="G10" s="14">
        <v>0</v>
      </c>
      <c r="H10" s="14">
        <v>0</v>
      </c>
      <c r="I10" s="12">
        <v>60</v>
      </c>
      <c r="J10" s="13">
        <f>H10*I10</f>
        <v>0</v>
      </c>
      <c r="K10" s="14">
        <v>0</v>
      </c>
      <c r="L10" s="14">
        <v>0</v>
      </c>
      <c r="M10" s="12">
        <v>300</v>
      </c>
      <c r="N10" s="13">
        <f t="shared" si="3"/>
        <v>0</v>
      </c>
      <c r="O10" s="13">
        <f t="shared" si="1"/>
        <v>108000</v>
      </c>
      <c r="P10" s="23">
        <v>0.5236</v>
      </c>
      <c r="Q10" s="26">
        <f t="shared" si="2"/>
        <v>56548.8</v>
      </c>
      <c r="R10" s="12"/>
      <c r="S10" s="27"/>
      <c r="T10" s="28"/>
      <c r="IE10" s="2"/>
      <c r="IF10" s="2"/>
      <c r="IG10" s="2"/>
      <c r="IH10" s="2"/>
      <c r="II10" s="2"/>
      <c r="IJ10" s="2"/>
      <c r="IK10" s="2"/>
      <c r="IL10" s="2"/>
      <c r="IM10" s="2"/>
      <c r="IN10" s="2"/>
      <c r="IO10" s="2"/>
      <c r="IP10" s="2"/>
      <c r="IQ10" s="2"/>
      <c r="IR10" s="2"/>
      <c r="IS10" s="2"/>
      <c r="IT10" s="2"/>
      <c r="IU10" s="2"/>
    </row>
    <row r="11" s="1" customFormat="1" ht="56" customHeight="1" spans="1:255">
      <c r="A11" s="8">
        <v>8</v>
      </c>
      <c r="B11" s="15" t="s">
        <v>24</v>
      </c>
      <c r="C11" s="10">
        <v>2</v>
      </c>
      <c r="D11" s="11">
        <v>960</v>
      </c>
      <c r="E11" s="12">
        <v>300</v>
      </c>
      <c r="F11" s="13">
        <v>288000</v>
      </c>
      <c r="G11" s="14">
        <v>0</v>
      </c>
      <c r="H11" s="14">
        <v>0</v>
      </c>
      <c r="I11" s="12">
        <v>60</v>
      </c>
      <c r="J11" s="13">
        <v>0</v>
      </c>
      <c r="K11" s="14">
        <v>0</v>
      </c>
      <c r="L11" s="14">
        <v>0</v>
      </c>
      <c r="M11" s="12">
        <v>300</v>
      </c>
      <c r="N11" s="13">
        <f t="shared" si="3"/>
        <v>0</v>
      </c>
      <c r="O11" s="13">
        <v>288000</v>
      </c>
      <c r="P11" s="23">
        <v>0.5236</v>
      </c>
      <c r="Q11" s="26">
        <f t="shared" si="2"/>
        <v>150796.8</v>
      </c>
      <c r="R11" s="12"/>
      <c r="S11" s="27"/>
      <c r="T11" s="28"/>
      <c r="IE11" s="2"/>
      <c r="IF11" s="2"/>
      <c r="IG11" s="2"/>
      <c r="IH11" s="2"/>
      <c r="II11" s="2"/>
      <c r="IJ11" s="2"/>
      <c r="IK11" s="2"/>
      <c r="IL11" s="2"/>
      <c r="IM11" s="2"/>
      <c r="IN11" s="2"/>
      <c r="IO11" s="2"/>
      <c r="IP11" s="2"/>
      <c r="IQ11" s="2"/>
      <c r="IR11" s="2"/>
      <c r="IS11" s="2"/>
      <c r="IT11" s="2"/>
      <c r="IU11" s="2"/>
    </row>
    <row r="12" s="1" customFormat="1" ht="33" customHeight="1" spans="1:255">
      <c r="A12" s="8">
        <v>9</v>
      </c>
      <c r="B12" s="15" t="s">
        <v>25</v>
      </c>
      <c r="C12" s="10">
        <v>1</v>
      </c>
      <c r="D12" s="11">
        <v>120</v>
      </c>
      <c r="E12" s="12">
        <v>300</v>
      </c>
      <c r="F12" s="13">
        <v>36000</v>
      </c>
      <c r="G12" s="14">
        <v>0</v>
      </c>
      <c r="H12" s="14">
        <v>0</v>
      </c>
      <c r="I12" s="12">
        <v>60</v>
      </c>
      <c r="J12" s="13">
        <v>0</v>
      </c>
      <c r="K12" s="14">
        <v>0</v>
      </c>
      <c r="L12" s="14">
        <v>0</v>
      </c>
      <c r="M12" s="12">
        <v>300</v>
      </c>
      <c r="N12" s="13">
        <f t="shared" si="3"/>
        <v>0</v>
      </c>
      <c r="O12" s="13">
        <v>36000</v>
      </c>
      <c r="P12" s="23">
        <v>0.5236</v>
      </c>
      <c r="Q12" s="26">
        <f t="shared" si="2"/>
        <v>18849.6</v>
      </c>
      <c r="R12" s="12"/>
      <c r="S12" s="27"/>
      <c r="T12" s="28"/>
      <c r="IE12" s="2"/>
      <c r="IF12" s="2"/>
      <c r="IG12" s="2"/>
      <c r="IH12" s="2"/>
      <c r="II12" s="2"/>
      <c r="IJ12" s="2"/>
      <c r="IK12" s="2"/>
      <c r="IL12" s="2"/>
      <c r="IM12" s="2"/>
      <c r="IN12" s="2"/>
      <c r="IO12" s="2"/>
      <c r="IP12" s="2"/>
      <c r="IQ12" s="2"/>
      <c r="IR12" s="2"/>
      <c r="IS12" s="2"/>
      <c r="IT12" s="2"/>
      <c r="IU12" s="2"/>
    </row>
    <row r="13" s="1" customFormat="1" ht="39" customHeight="1" spans="1:255">
      <c r="A13" s="8">
        <v>10</v>
      </c>
      <c r="B13" s="15" t="s">
        <v>26</v>
      </c>
      <c r="C13" s="10">
        <v>1</v>
      </c>
      <c r="D13" s="11">
        <v>120</v>
      </c>
      <c r="E13" s="12">
        <v>300</v>
      </c>
      <c r="F13" s="13">
        <v>36000</v>
      </c>
      <c r="G13" s="14">
        <v>0</v>
      </c>
      <c r="H13" s="14">
        <v>0</v>
      </c>
      <c r="I13" s="12">
        <v>60</v>
      </c>
      <c r="J13" s="13">
        <v>0</v>
      </c>
      <c r="K13" s="14">
        <v>0</v>
      </c>
      <c r="L13" s="14">
        <v>0</v>
      </c>
      <c r="M13" s="12">
        <v>300</v>
      </c>
      <c r="N13" s="13">
        <f t="shared" si="3"/>
        <v>0</v>
      </c>
      <c r="O13" s="13">
        <v>36000</v>
      </c>
      <c r="P13" s="23">
        <v>0.5236</v>
      </c>
      <c r="Q13" s="26">
        <f t="shared" si="2"/>
        <v>18849.6</v>
      </c>
      <c r="R13" s="12"/>
      <c r="S13" s="27"/>
      <c r="T13" s="28"/>
      <c r="IE13" s="2"/>
      <c r="IF13" s="2"/>
      <c r="IG13" s="2"/>
      <c r="IH13" s="2"/>
      <c r="II13" s="2"/>
      <c r="IJ13" s="2"/>
      <c r="IK13" s="2"/>
      <c r="IL13" s="2"/>
      <c r="IM13" s="2"/>
      <c r="IN13" s="2"/>
      <c r="IO13" s="2"/>
      <c r="IP13" s="2"/>
      <c r="IQ13" s="2"/>
      <c r="IR13" s="2"/>
      <c r="IS13" s="2"/>
      <c r="IT13" s="2"/>
      <c r="IU13" s="2"/>
    </row>
    <row r="14" s="1" customFormat="1" ht="47" customHeight="1" spans="1:255">
      <c r="A14" s="8">
        <v>11</v>
      </c>
      <c r="B14" s="15" t="s">
        <v>27</v>
      </c>
      <c r="C14" s="10">
        <v>4</v>
      </c>
      <c r="D14" s="11">
        <v>240</v>
      </c>
      <c r="E14" s="12">
        <v>300</v>
      </c>
      <c r="F14" s="13">
        <f>D14*E14</f>
        <v>72000</v>
      </c>
      <c r="G14" s="14">
        <v>0</v>
      </c>
      <c r="H14" s="14">
        <v>0</v>
      </c>
      <c r="I14" s="12">
        <v>60</v>
      </c>
      <c r="J14" s="13">
        <f>H14*I14</f>
        <v>0</v>
      </c>
      <c r="K14" s="14">
        <v>0</v>
      </c>
      <c r="L14" s="14">
        <v>0</v>
      </c>
      <c r="M14" s="12">
        <v>300</v>
      </c>
      <c r="N14" s="13">
        <f t="shared" si="3"/>
        <v>0</v>
      </c>
      <c r="O14" s="13">
        <f>F14+J14+N14</f>
        <v>72000</v>
      </c>
      <c r="P14" s="23">
        <v>0.5236</v>
      </c>
      <c r="Q14" s="26">
        <f t="shared" si="2"/>
        <v>37699.2</v>
      </c>
      <c r="R14" s="12"/>
      <c r="S14" s="27"/>
      <c r="T14" s="28"/>
      <c r="IE14" s="2"/>
      <c r="IF14" s="2"/>
      <c r="IG14" s="2"/>
      <c r="IH14" s="2"/>
      <c r="II14" s="2"/>
      <c r="IJ14" s="2"/>
      <c r="IK14" s="2"/>
      <c r="IL14" s="2"/>
      <c r="IM14" s="2"/>
      <c r="IN14" s="2"/>
      <c r="IO14" s="2"/>
      <c r="IP14" s="2"/>
      <c r="IQ14" s="2"/>
      <c r="IR14" s="2"/>
      <c r="IS14" s="2"/>
      <c r="IT14" s="2"/>
      <c r="IU14" s="2"/>
    </row>
    <row r="15" s="2" customFormat="1" customHeight="1" spans="1:21">
      <c r="A15" s="16" t="s">
        <v>28</v>
      </c>
      <c r="B15" s="16"/>
      <c r="C15" s="17">
        <f>SUM(C4:C14)</f>
        <v>25</v>
      </c>
      <c r="D15" s="18">
        <f>SUM(D4:D14)</f>
        <v>4420</v>
      </c>
      <c r="E15" s="16">
        <v>300</v>
      </c>
      <c r="F15" s="19">
        <f>SUM(F4:F14)</f>
        <v>1326000</v>
      </c>
      <c r="G15" s="20">
        <f>SUM(G4:G14)</f>
        <v>6</v>
      </c>
      <c r="H15" s="20">
        <f>SUM(H4:H14)</f>
        <v>42</v>
      </c>
      <c r="I15" s="16">
        <v>60</v>
      </c>
      <c r="J15" s="19">
        <f>SUM(J4:J14)</f>
        <v>2520</v>
      </c>
      <c r="K15" s="20">
        <f>SUM(K4:K14)</f>
        <v>0</v>
      </c>
      <c r="L15" s="20">
        <f>SUM(L4:L14)</f>
        <v>0</v>
      </c>
      <c r="M15" s="16">
        <v>300</v>
      </c>
      <c r="N15" s="19">
        <f>SUM(N4:N14)</f>
        <v>0</v>
      </c>
      <c r="O15" s="19">
        <f>SUM(O4:O14)</f>
        <v>1328520</v>
      </c>
      <c r="P15" s="23">
        <v>0.5236</v>
      </c>
      <c r="Q15" s="26">
        <f>SUM(Q4:Q14)</f>
        <v>695613.07</v>
      </c>
      <c r="R15" s="16"/>
      <c r="T15" s="28"/>
      <c r="U15" s="1"/>
    </row>
    <row r="17" customHeight="1" spans="6:6">
      <c r="F17" s="21"/>
    </row>
  </sheetData>
  <mergeCells count="11">
    <mergeCell ref="B1:R1"/>
    <mergeCell ref="C2:F2"/>
    <mergeCell ref="G2:J2"/>
    <mergeCell ref="K2:N2"/>
    <mergeCell ref="A15:B15"/>
    <mergeCell ref="A2:A3"/>
    <mergeCell ref="B2:B3"/>
    <mergeCell ref="O2:O3"/>
    <mergeCell ref="P2:P3"/>
    <mergeCell ref="Q2:Q3"/>
    <mergeCell ref="R2:R3"/>
  </mergeCells>
  <pageMargins left="0.75" right="0.75" top="1" bottom="1" header="0.511111111111111" footer="0.511111111111111"/>
  <pageSetup paperSize="9" scale="72" fitToHeight="0" orientation="landscape"/>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2022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宋振华</cp:lastModifiedBy>
  <cp:revision>1</cp:revision>
  <dcterms:created xsi:type="dcterms:W3CDTF">2022-09-02T02:54:00Z</dcterms:created>
  <dcterms:modified xsi:type="dcterms:W3CDTF">2025-02-25T06:54:44Z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C33685EFEA654F27BA9C1F8912FCF347</vt:lpwstr>
  </property>
</Properties>
</file>