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初次备案" sheetId="3" r:id="rId1"/>
    <sheet name="调整" sheetId="2" r:id="rId2"/>
  </sheets>
  <definedNames>
    <definedName name="_xlnm._FilterDatabase" localSheetId="1" hidden="1">调整!$A$3:$O$13</definedName>
  </definedNames>
  <calcPr calcId="144525"/>
</workbook>
</file>

<file path=xl/sharedStrings.xml><?xml version="1.0" encoding="utf-8"?>
<sst xmlns="http://schemas.openxmlformats.org/spreadsheetml/2006/main" count="109" uniqueCount="58">
  <si>
    <t>商品房销售价目表</t>
  </si>
  <si>
    <t>房地产开发企业名称或中介服务机构名称：佛冈篁胜投资有限公司</t>
  </si>
  <si>
    <t>项目名称：云星钱隆御景</t>
  </si>
  <si>
    <t>地址：佛冈县石角镇环城西路266号</t>
  </si>
  <si>
    <t>销售价格备案编号：[2024]116号</t>
  </si>
  <si>
    <t>日期：2024.8.8</t>
  </si>
  <si>
    <t>序号</t>
  </si>
  <si>
    <t>幢（栋）号</t>
  </si>
  <si>
    <t>楼层</t>
  </si>
  <si>
    <t>房号</t>
  </si>
  <si>
    <t>户型</t>
  </si>
  <si>
    <t>层高（m）</t>
  </si>
  <si>
    <r>
      <t>建筑面积（m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  <scheme val="major"/>
      </rPr>
      <t>）</t>
    </r>
  </si>
  <si>
    <r>
      <t>分摊的共有建筑面积（m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  <scheme val="major"/>
      </rPr>
      <t>）</t>
    </r>
  </si>
  <si>
    <r>
      <t>套内建筑面积（m</t>
    </r>
    <r>
      <rPr>
        <vertAlign val="superscript"/>
        <sz val="14"/>
        <rFont val="宋体"/>
        <charset val="134"/>
      </rPr>
      <t>2</t>
    </r>
    <r>
      <rPr>
        <sz val="14"/>
        <rFont val="宋体"/>
        <charset val="134"/>
        <scheme val="major"/>
      </rPr>
      <t>）</t>
    </r>
  </si>
  <si>
    <r>
      <t>建筑面积单价（元/</t>
    </r>
    <r>
      <rPr>
        <sz val="14"/>
        <rFont val="宋体"/>
        <charset val="134"/>
      </rPr>
      <t>㎡</t>
    </r>
    <r>
      <rPr>
        <sz val="14"/>
        <rFont val="宋体"/>
        <charset val="134"/>
        <scheme val="major"/>
      </rPr>
      <t>）</t>
    </r>
  </si>
  <si>
    <t>总售价（元）</t>
  </si>
  <si>
    <t>销售状态</t>
  </si>
  <si>
    <t>备注</t>
  </si>
  <si>
    <t>A5栋2梯</t>
  </si>
  <si>
    <t>四房两厅两卫</t>
  </si>
  <si>
    <t>未售</t>
  </si>
  <si>
    <t>毛坯</t>
  </si>
  <si>
    <t>A7栋</t>
  </si>
  <si>
    <t>A10栋</t>
  </si>
  <si>
    <t>A11栋</t>
  </si>
  <si>
    <t>三房两厅两卫</t>
  </si>
  <si>
    <t>B6栋</t>
  </si>
  <si>
    <t>本楼栋总面积/均价</t>
  </si>
  <si>
    <t>本次销售住宅共9套，销售住宅总建筑面积：1120.4㎡，套内面积：921.74㎡，分摊面积：198.66㎡，销售均价：7044元/㎡（建筑面积）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</si>
  <si>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</si>
  <si>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</si>
  <si>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</si>
  <si>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</si>
  <si>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陈康杰</t>
  </si>
  <si>
    <t>价格举报投诉电话：12345</t>
  </si>
  <si>
    <t>企业投诉电话：</t>
  </si>
  <si>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</si>
  <si>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 佛冈篁胜投资有限公司           </t>
    </r>
  </si>
  <si>
    <t>项目名称：</t>
  </si>
  <si>
    <t>云星钱隆御景</t>
  </si>
  <si>
    <t>地址：</t>
  </si>
  <si>
    <t>佛冈县石角镇环城西路266号</t>
  </si>
  <si>
    <t>日期：</t>
  </si>
  <si>
    <t>2024.8.8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</si>
  <si>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</si>
  <si>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</si>
  <si>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</si>
  <si>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</si>
  <si>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</si>
  <si>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</si>
  <si>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</si>
  <si>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A2栋2梯</t>
  </si>
  <si>
    <t>B5栋</t>
  </si>
  <si>
    <t>15栋</t>
  </si>
  <si>
    <t>精装</t>
  </si>
  <si>
    <t>本次办理销售住宅3套，销售住宅总建筑面积：302.66㎡，套内面积：242.7㎡，分摊面积：59.96㎡，销售均价：7367元 /㎡（建筑面积）</t>
  </si>
  <si>
    <t>企业投诉电话：4288138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</si>
</sst>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;[Red]0.00"/>
    <numFmt numFmtId="179" formatCode="0;[Red]0"/>
  </numFmts>
  <fonts count="32">
    <font>
      <sz val="11"/>
      <color theme="1"/>
      <name val="微软雅黑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8"/>
      <name val="方正小标宋_GBK"/>
      <charset val="134"/>
    </font>
    <font>
      <sz val="14"/>
      <name val="仿宋_GB2312"/>
      <charset val="134"/>
    </font>
    <font>
      <sz val="14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  <font>
      <vertAlign val="superscript"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selection activeCell="Q9" sqref="Q9"/>
    </sheetView>
  </sheetViews>
  <sheetFormatPr defaultColWidth="7.77777777777778" defaultRowHeight="14.25"/>
  <cols>
    <col min="1" max="1" width="3.91851851851852" style="29" customWidth="1"/>
    <col min="2" max="2" width="9.67407407407407" style="27" customWidth="1"/>
    <col min="3" max="3" width="3.52592592592593" style="29" customWidth="1"/>
    <col min="4" max="4" width="3.52592592592593" style="30" customWidth="1"/>
    <col min="5" max="5" width="16.4888888888889" style="27" customWidth="1"/>
    <col min="6" max="6" width="4.17777777777778" style="27" customWidth="1"/>
    <col min="7" max="7" width="9.93333333333333" style="31" customWidth="1"/>
    <col min="8" max="8" width="11.762962962963" style="27" customWidth="1"/>
    <col min="9" max="9" width="10.7111111111111" style="27" customWidth="1"/>
    <col min="10" max="10" width="11.237037037037" style="27" customWidth="1"/>
    <col min="11" max="11" width="15.7777777777778" style="32" customWidth="1"/>
    <col min="12" max="12" width="8.62962962962963" style="27" customWidth="1"/>
    <col min="13" max="16384" width="7.77777777777778" style="27"/>
  </cols>
  <sheetData>
    <row r="1" ht="21.75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="27" customFormat="1" ht="18.75" spans="1:1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 t="s">
        <v>2</v>
      </c>
      <c r="K2" s="34"/>
      <c r="L2" s="34"/>
      <c r="M2" s="34"/>
    </row>
    <row r="3" s="27" customFormat="1" ht="18.75" spans="1:13">
      <c r="A3" s="35"/>
      <c r="B3" s="35"/>
      <c r="C3" s="35"/>
      <c r="D3" s="35"/>
      <c r="E3" s="35"/>
      <c r="F3" s="35"/>
      <c r="G3" s="35"/>
      <c r="H3" s="35"/>
      <c r="I3" s="35"/>
      <c r="J3" s="34" t="s">
        <v>3</v>
      </c>
      <c r="K3" s="34"/>
      <c r="L3" s="34"/>
      <c r="M3" s="34"/>
    </row>
    <row r="4" s="28" customFormat="1" ht="18.75" spans="1:13">
      <c r="A4" s="36" t="s">
        <v>4</v>
      </c>
      <c r="B4" s="36"/>
      <c r="C4" s="36"/>
      <c r="D4" s="36"/>
      <c r="E4" s="36"/>
      <c r="F4" s="36"/>
      <c r="G4" s="36"/>
      <c r="H4" s="36"/>
      <c r="I4" s="35"/>
      <c r="J4" s="34" t="s">
        <v>5</v>
      </c>
      <c r="K4" s="34"/>
      <c r="L4" s="34"/>
      <c r="M4" s="34"/>
    </row>
    <row r="5" s="28" customFormat="1" ht="54.95" customHeight="1" spans="1:13">
      <c r="A5" s="37" t="s">
        <v>6</v>
      </c>
      <c r="B5" s="38" t="s">
        <v>7</v>
      </c>
      <c r="C5" s="39" t="s">
        <v>8</v>
      </c>
      <c r="D5" s="40" t="s">
        <v>9</v>
      </c>
      <c r="E5" s="39" t="s">
        <v>10</v>
      </c>
      <c r="F5" s="39" t="s">
        <v>11</v>
      </c>
      <c r="G5" s="41" t="s">
        <v>12</v>
      </c>
      <c r="H5" s="39" t="s">
        <v>13</v>
      </c>
      <c r="I5" s="39" t="s">
        <v>14</v>
      </c>
      <c r="J5" s="39" t="s">
        <v>15</v>
      </c>
      <c r="K5" s="56" t="s">
        <v>16</v>
      </c>
      <c r="L5" s="39" t="s">
        <v>17</v>
      </c>
      <c r="M5" s="39" t="s">
        <v>18</v>
      </c>
    </row>
    <row r="6" s="27" customFormat="1" ht="22" customHeight="1" spans="1:13">
      <c r="A6" s="12">
        <v>1</v>
      </c>
      <c r="B6" s="42" t="s">
        <v>19</v>
      </c>
      <c r="C6" s="43">
        <v>2</v>
      </c>
      <c r="D6" s="44">
        <v>17</v>
      </c>
      <c r="E6" s="44" t="s">
        <v>20</v>
      </c>
      <c r="F6" s="44">
        <v>3</v>
      </c>
      <c r="G6" s="43">
        <v>133.17</v>
      </c>
      <c r="H6" s="45">
        <f t="shared" ref="H6:H14" si="0">G6-I6</f>
        <v>23.06</v>
      </c>
      <c r="I6" s="43">
        <v>110.11</v>
      </c>
      <c r="J6" s="57">
        <v>6700</v>
      </c>
      <c r="K6" s="57">
        <f t="shared" ref="K6:K14" si="1">G6*J6</f>
        <v>892239</v>
      </c>
      <c r="L6" s="44" t="s">
        <v>21</v>
      </c>
      <c r="M6" s="44" t="s">
        <v>22</v>
      </c>
    </row>
    <row r="7" s="27" customFormat="1" ht="22" customHeight="1" spans="1:13">
      <c r="A7" s="12">
        <v>2</v>
      </c>
      <c r="B7" s="42" t="s">
        <v>23</v>
      </c>
      <c r="C7" s="43">
        <v>2</v>
      </c>
      <c r="D7" s="44">
        <v>27</v>
      </c>
      <c r="E7" s="44" t="s">
        <v>20</v>
      </c>
      <c r="F7" s="44">
        <v>3</v>
      </c>
      <c r="G7" s="43">
        <v>131.11</v>
      </c>
      <c r="H7" s="45">
        <f t="shared" si="0"/>
        <v>22.71</v>
      </c>
      <c r="I7" s="45">
        <v>108.4</v>
      </c>
      <c r="J7" s="57">
        <v>6700</v>
      </c>
      <c r="K7" s="57">
        <f t="shared" si="1"/>
        <v>878437</v>
      </c>
      <c r="L7" s="44" t="s">
        <v>21</v>
      </c>
      <c r="M7" s="44" t="s">
        <v>22</v>
      </c>
    </row>
    <row r="8" s="27" customFormat="1" ht="22" customHeight="1" spans="1:13">
      <c r="A8" s="12">
        <v>3</v>
      </c>
      <c r="B8" s="42" t="s">
        <v>23</v>
      </c>
      <c r="C8" s="44">
        <v>4</v>
      </c>
      <c r="D8" s="44">
        <v>27</v>
      </c>
      <c r="E8" s="44" t="s">
        <v>20</v>
      </c>
      <c r="F8" s="44">
        <v>3</v>
      </c>
      <c r="G8" s="45">
        <v>141.55</v>
      </c>
      <c r="H8" s="45">
        <f t="shared" si="0"/>
        <v>24.52</v>
      </c>
      <c r="I8" s="44">
        <v>117.03</v>
      </c>
      <c r="J8" s="57">
        <v>6700</v>
      </c>
      <c r="K8" s="57">
        <f t="shared" si="1"/>
        <v>948385</v>
      </c>
      <c r="L8" s="44" t="s">
        <v>21</v>
      </c>
      <c r="M8" s="44" t="s">
        <v>22</v>
      </c>
    </row>
    <row r="9" s="27" customFormat="1" ht="22" customHeight="1" spans="1:13">
      <c r="A9" s="12">
        <v>4</v>
      </c>
      <c r="B9" s="42" t="s">
        <v>24</v>
      </c>
      <c r="C9" s="43">
        <v>4</v>
      </c>
      <c r="D9" s="44">
        <v>8</v>
      </c>
      <c r="E9" s="44" t="s">
        <v>20</v>
      </c>
      <c r="F9" s="44">
        <v>3</v>
      </c>
      <c r="G9" s="43">
        <v>128.71</v>
      </c>
      <c r="H9" s="45">
        <f t="shared" si="0"/>
        <v>22.42</v>
      </c>
      <c r="I9" s="43">
        <v>106.29</v>
      </c>
      <c r="J9" s="57">
        <v>6850</v>
      </c>
      <c r="K9" s="57">
        <f t="shared" si="1"/>
        <v>881663.5</v>
      </c>
      <c r="L9" s="44" t="s">
        <v>21</v>
      </c>
      <c r="M9" s="44" t="s">
        <v>22</v>
      </c>
    </row>
    <row r="10" s="27" customFormat="1" ht="22" customHeight="1" spans="1:13">
      <c r="A10" s="12">
        <v>5</v>
      </c>
      <c r="B10" s="42" t="s">
        <v>24</v>
      </c>
      <c r="C10" s="43">
        <v>3</v>
      </c>
      <c r="D10" s="44">
        <v>10</v>
      </c>
      <c r="E10" s="44" t="s">
        <v>20</v>
      </c>
      <c r="F10" s="44">
        <v>3</v>
      </c>
      <c r="G10" s="43">
        <v>128.71</v>
      </c>
      <c r="H10" s="45">
        <f t="shared" si="0"/>
        <v>22.42</v>
      </c>
      <c r="I10" s="43">
        <v>106.29</v>
      </c>
      <c r="J10" s="57">
        <v>6850</v>
      </c>
      <c r="K10" s="57">
        <f t="shared" si="1"/>
        <v>881663.5</v>
      </c>
      <c r="L10" s="44" t="s">
        <v>21</v>
      </c>
      <c r="M10" s="44" t="s">
        <v>22</v>
      </c>
    </row>
    <row r="11" s="27" customFormat="1" ht="22" customHeight="1" spans="1:13">
      <c r="A11" s="12">
        <v>6</v>
      </c>
      <c r="B11" s="42" t="s">
        <v>24</v>
      </c>
      <c r="C11" s="44">
        <v>3</v>
      </c>
      <c r="D11" s="44">
        <v>25</v>
      </c>
      <c r="E11" s="44" t="s">
        <v>20</v>
      </c>
      <c r="F11" s="44">
        <v>3</v>
      </c>
      <c r="G11" s="45">
        <v>128.71</v>
      </c>
      <c r="H11" s="45">
        <f t="shared" si="0"/>
        <v>22.42</v>
      </c>
      <c r="I11" s="43">
        <v>106.29</v>
      </c>
      <c r="J11" s="57">
        <v>6850</v>
      </c>
      <c r="K11" s="57">
        <f t="shared" si="1"/>
        <v>881663.5</v>
      </c>
      <c r="L11" s="44" t="s">
        <v>21</v>
      </c>
      <c r="M11" s="44" t="s">
        <v>22</v>
      </c>
    </row>
    <row r="12" s="27" customFormat="1" ht="22" customHeight="1" spans="1:13">
      <c r="A12" s="12">
        <v>7</v>
      </c>
      <c r="B12" s="42" t="s">
        <v>25</v>
      </c>
      <c r="C12" s="43">
        <v>3</v>
      </c>
      <c r="D12" s="44">
        <v>14</v>
      </c>
      <c r="E12" s="44" t="s">
        <v>26</v>
      </c>
      <c r="F12" s="44">
        <v>3</v>
      </c>
      <c r="G12" s="43">
        <v>106.16</v>
      </c>
      <c r="H12" s="45">
        <f t="shared" si="0"/>
        <v>22.46</v>
      </c>
      <c r="I12" s="45">
        <v>83.7</v>
      </c>
      <c r="J12" s="57">
        <v>6850</v>
      </c>
      <c r="K12" s="57">
        <f t="shared" si="1"/>
        <v>727196</v>
      </c>
      <c r="L12" s="44" t="s">
        <v>21</v>
      </c>
      <c r="M12" s="44" t="s">
        <v>22</v>
      </c>
    </row>
    <row r="13" s="27" customFormat="1" ht="22" customHeight="1" spans="1:13">
      <c r="A13" s="12">
        <v>8</v>
      </c>
      <c r="B13" s="46" t="s">
        <v>27</v>
      </c>
      <c r="C13" s="47">
        <v>4</v>
      </c>
      <c r="D13" s="47">
        <v>6</v>
      </c>
      <c r="E13" s="47" t="s">
        <v>20</v>
      </c>
      <c r="F13" s="47">
        <v>3</v>
      </c>
      <c r="G13" s="47">
        <v>121.17</v>
      </c>
      <c r="H13" s="45">
        <f t="shared" si="0"/>
        <v>21.07</v>
      </c>
      <c r="I13" s="58">
        <v>100.1</v>
      </c>
      <c r="J13" s="59">
        <v>7950</v>
      </c>
      <c r="K13" s="57">
        <f t="shared" si="1"/>
        <v>963301.5</v>
      </c>
      <c r="L13" s="44" t="s">
        <v>21</v>
      </c>
      <c r="M13" s="44" t="s">
        <v>22</v>
      </c>
    </row>
    <row r="14" s="27" customFormat="1" ht="22" customHeight="1" spans="1:13">
      <c r="A14" s="12">
        <v>9</v>
      </c>
      <c r="B14" s="42" t="s">
        <v>27</v>
      </c>
      <c r="C14" s="43">
        <v>1</v>
      </c>
      <c r="D14" s="44">
        <v>27</v>
      </c>
      <c r="E14" s="44" t="s">
        <v>26</v>
      </c>
      <c r="F14" s="44">
        <v>3</v>
      </c>
      <c r="G14" s="43">
        <v>101.11</v>
      </c>
      <c r="H14" s="45">
        <f t="shared" si="0"/>
        <v>17.58</v>
      </c>
      <c r="I14" s="43">
        <v>83.53</v>
      </c>
      <c r="J14" s="57">
        <v>7950</v>
      </c>
      <c r="K14" s="57">
        <f t="shared" si="1"/>
        <v>803824.5</v>
      </c>
      <c r="L14" s="44" t="s">
        <v>21</v>
      </c>
      <c r="M14" s="44" t="s">
        <v>22</v>
      </c>
    </row>
    <row r="15" s="28" customFormat="1" ht="22" customHeight="1" spans="1:13">
      <c r="A15" s="37" t="s">
        <v>28</v>
      </c>
      <c r="B15" s="37"/>
      <c r="C15" s="37"/>
      <c r="D15" s="37"/>
      <c r="E15" s="37"/>
      <c r="F15" s="37"/>
      <c r="G15" s="43">
        <f t="shared" ref="G15:I15" si="2">SUM(G6:G14)</f>
        <v>1120.4</v>
      </c>
      <c r="H15" s="45">
        <f t="shared" si="2"/>
        <v>198.66</v>
      </c>
      <c r="I15" s="43">
        <f t="shared" si="2"/>
        <v>921.74</v>
      </c>
      <c r="J15" s="57">
        <f>AVERAGE(J6:J14)</f>
        <v>7044.44444444444</v>
      </c>
      <c r="K15" s="57">
        <f>SUM(K6:K14)</f>
        <v>7858373.5</v>
      </c>
      <c r="L15" s="60"/>
      <c r="M15" s="60"/>
    </row>
    <row r="16" ht="45" customHeight="1" spans="1:13">
      <c r="A16" s="48" t="s">
        <v>29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ht="39" customHeight="1" spans="1:13">
      <c r="A17" s="34" t="s">
        <v>30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ht="23" customHeight="1" spans="1:13">
      <c r="A18" s="34" t="s">
        <v>31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61"/>
    </row>
    <row r="19" ht="18.75" spans="1:13">
      <c r="A19" s="50" t="s">
        <v>32</v>
      </c>
      <c r="B19" s="50"/>
      <c r="C19" s="51"/>
      <c r="D19" s="52"/>
      <c r="E19" s="53"/>
      <c r="F19" s="53"/>
      <c r="G19" s="54"/>
      <c r="H19" s="53"/>
      <c r="I19" s="53"/>
      <c r="J19" s="53"/>
      <c r="K19" s="53" t="s">
        <v>33</v>
      </c>
      <c r="L19" s="51" t="s">
        <v>34</v>
      </c>
      <c r="M19" s="53"/>
    </row>
    <row r="20" ht="18.75" spans="1:13">
      <c r="A20" s="50" t="s">
        <v>35</v>
      </c>
      <c r="B20" s="50"/>
      <c r="C20" s="50"/>
      <c r="D20" s="50"/>
      <c r="E20" s="50"/>
      <c r="F20" s="50"/>
      <c r="G20" s="55"/>
      <c r="H20" s="53"/>
      <c r="I20" s="53"/>
      <c r="J20" s="53"/>
      <c r="K20" s="53" t="s">
        <v>36</v>
      </c>
      <c r="L20" s="51">
        <v>4288138</v>
      </c>
      <c r="M20" s="51"/>
    </row>
  </sheetData>
  <mergeCells count="15">
    <mergeCell ref="A1:M1"/>
    <mergeCell ref="A2:I2"/>
    <mergeCell ref="J2:M2"/>
    <mergeCell ref="A3:I3"/>
    <mergeCell ref="J3:M3"/>
    <mergeCell ref="A4:H4"/>
    <mergeCell ref="J4:M4"/>
    <mergeCell ref="A15:F15"/>
    <mergeCell ref="A16:M16"/>
    <mergeCell ref="A17:M17"/>
    <mergeCell ref="A18:L18"/>
    <mergeCell ref="A19:B19"/>
    <mergeCell ref="L19:M19"/>
    <mergeCell ref="A20:F20"/>
    <mergeCell ref="L20:M20"/>
  </mergeCells>
  <pageMargins left="0.75" right="0.75" top="1" bottom="1" header="0.511111111111111" footer="0.511111111111111"/>
  <pageSetup paperSize="9" scale="96" fitToHeight="0" orientation="landscape" horizontalDpi="18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Q12" sqref="Q12"/>
    </sheetView>
  </sheetViews>
  <sheetFormatPr defaultColWidth="7.82222222222222" defaultRowHeight="14.25"/>
  <cols>
    <col min="1" max="1" width="3.91111111111111" style="1" customWidth="1"/>
    <col min="2" max="2" width="7.1037037037037" style="1" customWidth="1"/>
    <col min="3" max="3" width="4.53333333333333" style="1" customWidth="1"/>
    <col min="4" max="4" width="4.8" style="1" customWidth="1"/>
    <col min="5" max="5" width="18.3333333333333" style="1" customWidth="1"/>
    <col min="6" max="6" width="5.24444444444444" style="1" customWidth="1"/>
    <col min="7" max="7" width="9.77777777777778" style="1" customWidth="1"/>
    <col min="8" max="8" width="9.51111111111111" style="1" customWidth="1"/>
    <col min="9" max="9" width="9.42222222222222" style="1" customWidth="1"/>
    <col min="10" max="10" width="10.6666666666667" style="1" customWidth="1"/>
    <col min="11" max="11" width="10.3111111111111" style="1" customWidth="1"/>
    <col min="12" max="12" width="14.0444444444444" style="1" customWidth="1"/>
    <col min="13" max="13" width="12.1777777777778" style="1" customWidth="1"/>
    <col min="14" max="14" width="6.13333333333333" style="1" customWidth="1"/>
    <col min="15" max="15" width="5.6" style="2" customWidth="1"/>
    <col min="16" max="16384" width="7.82222222222222" style="1"/>
  </cols>
  <sheetData>
    <row r="1" ht="24" spans="1:1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1"/>
    </row>
    <row r="3" ht="18.75" spans="1:15">
      <c r="A3" s="5" t="s">
        <v>38</v>
      </c>
      <c r="B3" s="5"/>
      <c r="C3" s="5"/>
      <c r="D3" s="5"/>
      <c r="E3" s="5"/>
      <c r="F3" s="5"/>
      <c r="G3" s="5"/>
      <c r="H3" s="5"/>
      <c r="I3" s="6"/>
      <c r="J3" s="6"/>
      <c r="K3" s="7" t="s">
        <v>39</v>
      </c>
      <c r="L3" s="7" t="s">
        <v>40</v>
      </c>
      <c r="M3" s="7"/>
      <c r="N3" s="7"/>
      <c r="O3" s="22"/>
    </row>
    <row r="4" ht="18.75" spans="1:15">
      <c r="A4" s="6"/>
      <c r="B4" s="7"/>
      <c r="C4" s="7"/>
      <c r="D4" s="7"/>
      <c r="E4" s="7"/>
      <c r="F4" s="7"/>
      <c r="G4" s="7"/>
      <c r="H4" s="5"/>
      <c r="I4" s="5"/>
      <c r="J4" s="5"/>
      <c r="K4" s="5" t="s">
        <v>41</v>
      </c>
      <c r="L4" s="7" t="s">
        <v>42</v>
      </c>
      <c r="M4" s="7"/>
      <c r="N4" s="5"/>
      <c r="O4" s="22"/>
    </row>
    <row r="5" ht="18.75" spans="1:15">
      <c r="A5" s="8" t="s">
        <v>4</v>
      </c>
      <c r="B5" s="8"/>
      <c r="C5" s="8"/>
      <c r="D5" s="8"/>
      <c r="E5" s="8"/>
      <c r="F5" s="8"/>
      <c r="G5" s="8"/>
      <c r="H5" s="8"/>
      <c r="I5" s="6"/>
      <c r="J5" s="6"/>
      <c r="K5" s="7" t="s">
        <v>43</v>
      </c>
      <c r="L5" s="7" t="s">
        <v>44</v>
      </c>
      <c r="M5" s="7"/>
      <c r="N5" s="7"/>
      <c r="O5" s="22"/>
    </row>
    <row r="6" ht="77.25" spans="1:15">
      <c r="A6" s="9" t="s">
        <v>6</v>
      </c>
      <c r="B6" s="10" t="s">
        <v>7</v>
      </c>
      <c r="C6" s="11" t="s">
        <v>9</v>
      </c>
      <c r="D6" s="11" t="s">
        <v>8</v>
      </c>
      <c r="E6" s="11" t="s">
        <v>10</v>
      </c>
      <c r="F6" s="11" t="s">
        <v>11</v>
      </c>
      <c r="G6" s="11" t="s">
        <v>45</v>
      </c>
      <c r="H6" s="11" t="s">
        <v>46</v>
      </c>
      <c r="I6" s="11" t="s">
        <v>47</v>
      </c>
      <c r="J6" s="11" t="s">
        <v>48</v>
      </c>
      <c r="K6" s="11" t="s">
        <v>49</v>
      </c>
      <c r="L6" s="11" t="s">
        <v>50</v>
      </c>
      <c r="M6" s="11" t="s">
        <v>51</v>
      </c>
      <c r="N6" s="11" t="s">
        <v>17</v>
      </c>
      <c r="O6" s="11" t="s">
        <v>18</v>
      </c>
    </row>
    <row r="7" s="1" customFormat="1" ht="19.95" customHeight="1" spans="1:15">
      <c r="A7" s="12">
        <v>1</v>
      </c>
      <c r="B7" s="13" t="s">
        <v>52</v>
      </c>
      <c r="C7" s="14">
        <v>3</v>
      </c>
      <c r="D7" s="15">
        <v>15</v>
      </c>
      <c r="E7" s="15" t="s">
        <v>26</v>
      </c>
      <c r="F7" s="15">
        <v>3</v>
      </c>
      <c r="G7" s="14">
        <v>99.01</v>
      </c>
      <c r="H7" s="16">
        <f>G7-I7</f>
        <v>19.05</v>
      </c>
      <c r="I7" s="14">
        <v>79.96</v>
      </c>
      <c r="J7" s="23">
        <v>7600</v>
      </c>
      <c r="K7" s="23">
        <v>6465</v>
      </c>
      <c r="L7" s="23">
        <f>G7*J7</f>
        <v>752476</v>
      </c>
      <c r="M7" s="23">
        <f>G7*K7</f>
        <v>640099.65</v>
      </c>
      <c r="N7" s="15" t="s">
        <v>21</v>
      </c>
      <c r="O7" s="15" t="s">
        <v>22</v>
      </c>
    </row>
    <row r="8" s="1" customFormat="1" ht="19.95" customHeight="1" spans="1:15">
      <c r="A8" s="12">
        <v>2</v>
      </c>
      <c r="B8" s="13" t="s">
        <v>53</v>
      </c>
      <c r="C8" s="14">
        <v>3</v>
      </c>
      <c r="D8" s="15">
        <v>2</v>
      </c>
      <c r="E8" s="15" t="s">
        <v>26</v>
      </c>
      <c r="F8" s="15">
        <v>3</v>
      </c>
      <c r="G8" s="14">
        <v>102.36</v>
      </c>
      <c r="H8" s="16">
        <f>G8-I8</f>
        <v>18.83</v>
      </c>
      <c r="I8" s="14">
        <v>83.53</v>
      </c>
      <c r="J8" s="23">
        <f>L8/G8</f>
        <v>8729.74794841735</v>
      </c>
      <c r="K8" s="23">
        <v>7950</v>
      </c>
      <c r="L8" s="23">
        <v>893577</v>
      </c>
      <c r="M8" s="23">
        <f>G8*K8</f>
        <v>813762</v>
      </c>
      <c r="N8" s="15" t="s">
        <v>21</v>
      </c>
      <c r="O8" s="15" t="s">
        <v>22</v>
      </c>
    </row>
    <row r="9" s="1" customFormat="1" ht="22" customHeight="1" spans="1:15">
      <c r="A9" s="12">
        <v>3</v>
      </c>
      <c r="B9" s="10" t="s">
        <v>54</v>
      </c>
      <c r="C9" s="11">
        <v>4</v>
      </c>
      <c r="D9" s="11">
        <v>18</v>
      </c>
      <c r="E9" s="11" t="s">
        <v>26</v>
      </c>
      <c r="F9" s="11">
        <v>3</v>
      </c>
      <c r="G9" s="11">
        <v>101.29</v>
      </c>
      <c r="H9" s="16">
        <f>G9-I9</f>
        <v>22.08</v>
      </c>
      <c r="I9" s="11">
        <v>79.21</v>
      </c>
      <c r="J9" s="24">
        <v>8500</v>
      </c>
      <c r="K9" s="24">
        <v>7950</v>
      </c>
      <c r="L9" s="23">
        <f>G9*J9</f>
        <v>860965</v>
      </c>
      <c r="M9" s="23">
        <f>G9*K9</f>
        <v>805255.5</v>
      </c>
      <c r="N9" s="15" t="s">
        <v>21</v>
      </c>
      <c r="O9" s="15" t="s">
        <v>55</v>
      </c>
    </row>
    <row r="10" ht="34.05" customHeight="1" spans="1:15">
      <c r="A10" s="12" t="s">
        <v>28</v>
      </c>
      <c r="B10" s="15"/>
      <c r="C10" s="15"/>
      <c r="D10" s="15"/>
      <c r="E10" s="15"/>
      <c r="F10" s="15"/>
      <c r="G10" s="16">
        <f>SUM(G7:G9)</f>
        <v>302.66</v>
      </c>
      <c r="H10" s="16">
        <f>SUM(H7:H9)</f>
        <v>59.96</v>
      </c>
      <c r="I10" s="16">
        <f>SUM(I7:I9)</f>
        <v>242.7</v>
      </c>
      <c r="J10" s="23">
        <f>AVERAGE(J7:J9)</f>
        <v>8276.58264947245</v>
      </c>
      <c r="K10" s="23">
        <f>AVERAGE(K7:K9)</f>
        <v>7455</v>
      </c>
      <c r="L10" s="23">
        <f>SUM(L7:L9)</f>
        <v>2507018</v>
      </c>
      <c r="M10" s="23">
        <f>SUM(M7:M9)</f>
        <v>2259117.15</v>
      </c>
      <c r="N10" s="15"/>
      <c r="O10" s="15"/>
    </row>
    <row r="11" s="1" customFormat="1" ht="60" customHeight="1" spans="1:15">
      <c r="A11" s="17" t="s">
        <v>56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5"/>
    </row>
    <row r="12" ht="50" customHeight="1" spans="1:15">
      <c r="A12" s="19" t="s">
        <v>30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6"/>
    </row>
    <row r="13" ht="22.95" customHeight="1" spans="1:15">
      <c r="A13" s="20" t="s">
        <v>31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6"/>
    </row>
    <row r="14" ht="18.75" spans="1: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6"/>
    </row>
    <row r="15" ht="18.75" spans="1:15">
      <c r="A15" s="7" t="s">
        <v>32</v>
      </c>
      <c r="B15" s="7"/>
      <c r="C15" s="6"/>
      <c r="D15" s="5"/>
      <c r="E15" s="5"/>
      <c r="F15" s="5"/>
      <c r="G15" s="5"/>
      <c r="H15" s="5"/>
      <c r="I15" s="5"/>
      <c r="J15" s="5"/>
      <c r="K15" s="5"/>
      <c r="L15" s="5" t="s">
        <v>33</v>
      </c>
      <c r="M15" s="22" t="s">
        <v>34</v>
      </c>
      <c r="N15" s="5"/>
      <c r="O15" s="22"/>
    </row>
    <row r="16" ht="18.75" spans="1:15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5"/>
      <c r="O16" s="22"/>
    </row>
    <row r="17" ht="18.75" spans="1:15">
      <c r="A17" s="7" t="s">
        <v>35</v>
      </c>
      <c r="B17" s="7"/>
      <c r="C17" s="7"/>
      <c r="D17" s="7"/>
      <c r="E17" s="7"/>
      <c r="F17" s="7"/>
      <c r="G17" s="6"/>
      <c r="H17" s="5"/>
      <c r="I17" s="5"/>
      <c r="J17" s="5"/>
      <c r="K17" s="5"/>
      <c r="L17" s="5" t="s">
        <v>57</v>
      </c>
      <c r="M17" s="22"/>
      <c r="N17" s="6"/>
      <c r="O17" s="22"/>
    </row>
  </sheetData>
  <sheetProtection formatCells="0" insertHyperlinks="0" autoFilter="0"/>
  <mergeCells count="10">
    <mergeCell ref="A1:O1"/>
    <mergeCell ref="L3:O3"/>
    <mergeCell ref="A5:H5"/>
    <mergeCell ref="L5:O5"/>
    <mergeCell ref="A10:F10"/>
    <mergeCell ref="A11:O11"/>
    <mergeCell ref="A12:N12"/>
    <mergeCell ref="A13:N13"/>
    <mergeCell ref="A15:B15"/>
    <mergeCell ref="A17:F17"/>
  </mergeCells>
  <printOptions horizontalCentered="1"/>
  <pageMargins left="0" right="0" top="0.60625" bottom="0.409027777777778" header="0.511805555555556" footer="0.511805555555556"/>
  <pageSetup paperSize="9" scale="90" orientation="landscape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初次备案</vt:lpstr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周铭华</cp:lastModifiedBy>
  <dcterms:created xsi:type="dcterms:W3CDTF">2024-07-23T15:03:00Z</dcterms:created>
  <dcterms:modified xsi:type="dcterms:W3CDTF">2024-09-10T01:38:23Z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2052-11.8.2.10393</vt:lpwstr>
  </property>
</Properties>
</file>