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21栋上浮" sheetId="29" r:id="rId1"/>
    <sheet name="21栋 下浮" sheetId="28" r:id="rId2"/>
  </sheets>
  <definedNames>
    <definedName name="_xlnm._FilterDatabase" localSheetId="1" hidden="1">'21栋 下浮'!$A$7:$O$13</definedName>
    <definedName name="_xlnm.Print_Area" localSheetId="1">'21栋 下浮'!$A$1:$O$17</definedName>
    <definedName name="_xlnm.Print_Titles" localSheetId="1">'21栋 下浮'!$7:$7</definedName>
    <definedName name="_xlnm._FilterDatabase" localSheetId="0" hidden="1">'21栋上浮'!$A$7:$N$10</definedName>
    <definedName name="_xlnm.Print_Area" localSheetId="0">'21栋上浮'!$A$1:$O$16</definedName>
    <definedName name="_xlnm.Print_Titles" localSheetId="0">'21栋上浮'!$7:$7</definedName>
  </definedNames>
  <calcPr calcId="144525"/>
</workbook>
</file>

<file path=xl/sharedStrings.xml><?xml version="1.0" encoding="utf-8"?>
<sst xmlns="http://schemas.openxmlformats.org/spreadsheetml/2006/main" count="73" uniqueCount="38">
  <si>
    <t>商品房销售价目表</t>
  </si>
  <si>
    <r>
      <rPr>
        <sz val="14"/>
        <color theme="1"/>
        <rFont val="仿宋_GB2312"/>
        <charset val="134"/>
      </rPr>
      <t>房地产开发企业名称或中介服务机构名称：</t>
    </r>
    <r>
      <rPr>
        <u/>
        <sz val="14"/>
        <color theme="1"/>
        <rFont val="仿宋_GB2312"/>
        <charset val="134"/>
      </rPr>
      <t xml:space="preserve">  佛冈勤天房地产开发有限公司          </t>
    </r>
  </si>
  <si>
    <t>项目名称：</t>
  </si>
  <si>
    <t>勤天凤凰谷温泉花园（佛冈勤天房地产开发有限公司）</t>
  </si>
  <si>
    <t>地址：</t>
  </si>
  <si>
    <t>佛冈县汤塘镇汤塘村(清远勤天酒店管理有限公司)内</t>
  </si>
  <si>
    <t>销售价格备案编号：[2026]063号</t>
  </si>
  <si>
    <t>日期：</t>
  </si>
  <si>
    <t>序号</t>
  </si>
  <si>
    <t>幢（栋）号</t>
  </si>
  <si>
    <t>房号</t>
  </si>
  <si>
    <t>楼层</t>
  </si>
  <si>
    <t>户型</t>
  </si>
  <si>
    <t>层高（m）</t>
  </si>
  <si>
    <r>
      <rPr>
        <sz val="14"/>
        <color theme="1"/>
        <rFont val="仿宋_GB2312"/>
        <charset val="134"/>
      </rPr>
      <t>建筑面积（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</si>
  <si>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分摊的共有建筑面积（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</si>
  <si>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套内建筑面积（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</si>
  <si>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原建筑面积单价（元/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</si>
  <si>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现建筑面积单价（元/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）</t>
    </r>
  </si>
  <si>
    <t>原总售价（元）</t>
  </si>
  <si>
    <t>现总售价（元）</t>
  </si>
  <si>
    <t>销售状态</t>
  </si>
  <si>
    <t>备注</t>
  </si>
  <si>
    <t>21栋</t>
  </si>
  <si>
    <t>405房</t>
  </si>
  <si>
    <t>二居室</t>
  </si>
  <si>
    <t>现售</t>
  </si>
  <si>
    <t>毛坯</t>
  </si>
  <si>
    <t>本楼栋总面积/均价</t>
  </si>
  <si>
    <r>
      <rPr>
        <sz val="14"/>
        <color theme="1"/>
        <rFont val="仿宋_GB2312"/>
        <charset val="134"/>
      </rPr>
      <t>本栋销售住宅共180套，本次申请住宅共1套，销售住宅总建筑面积：77.74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，套内面积：59.43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，分摊面积：18.31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，销售均价：5716.19元/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（建筑面积）、7477.31元/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（套内建筑面积）</t>
    </r>
  </si>
  <si>
    <t>注：1、销售价格构成包括合理的开发建设成本、费用、税金和利润等。与商品房配套建设的各项基础设施，包括供水、供电、供气、通讯、有线电视、安全监控系统、信报箱等建设费用，一律计入开发建设成本，不得在房价外另行收取。</t>
  </si>
  <si>
    <t xml:space="preserve">    2、建筑面积=套内建筑面积+分摊的共有建筑面积。</t>
  </si>
  <si>
    <t>监制机关：</t>
  </si>
  <si>
    <t>价格举报投诉电话：12345</t>
  </si>
  <si>
    <t>703房</t>
  </si>
  <si>
    <t>一居室</t>
  </si>
  <si>
    <t>903房</t>
  </si>
  <si>
    <r>
      <rPr>
        <sz val="14"/>
        <color theme="1"/>
        <rFont val="仿宋_GB2312"/>
        <charset val="134"/>
      </rPr>
      <t>本栋销售住宅共180套，本次申请住宅共2套，销售住宅总建筑面积：108.5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，套内面积：82.94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，分摊面积：25.56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，销售均价：6376.96元/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（建筑面积）、8342.18元/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（套内建筑面积）</t>
    </r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</si>
</sst>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  <numFmt numFmtId="178" formatCode="0_ "/>
    <numFmt numFmtId="179" formatCode="0.0000_ "/>
  </numFmts>
  <fonts count="34">
    <font>
      <sz val="12"/>
      <name val="宋体"/>
      <charset val="134"/>
    </font>
    <font>
      <sz val="12"/>
      <color theme="1"/>
      <name val="宋体"/>
      <charset val="134"/>
    </font>
    <font>
      <sz val="13"/>
      <color theme="1"/>
      <name val="宋体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6"/>
      <name val="方正小标宋_GBK"/>
      <charset val="134"/>
    </font>
    <font>
      <sz val="12"/>
      <name val="方正小标宋_GBK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6"/>
      <color rgb="FFFF0000"/>
      <name val="方正小标宋_GBK"/>
      <charset val="134"/>
    </font>
    <font>
      <sz val="14"/>
      <color rgb="FFFF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0"/>
    </font>
    <font>
      <u/>
      <sz val="14"/>
      <color theme="1"/>
      <name val="仿宋_GB2312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 wrapText="1"/>
    </xf>
    <xf numFmtId="177" fontId="7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76" fontId="8" fillId="0" borderId="0" xfId="0" applyNumberFormat="1" applyFont="1" applyFill="1" applyAlignment="1">
      <alignment horizontal="left" vertical="center" wrapText="1"/>
    </xf>
    <xf numFmtId="179" fontId="8" fillId="0" borderId="0" xfId="0" applyNumberFormat="1" applyFont="1" applyFill="1" applyAlignment="1">
      <alignment horizontal="left" vertical="center" wrapText="1"/>
    </xf>
    <xf numFmtId="176" fontId="10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76" fontId="8" fillId="0" borderId="0" xfId="0" applyNumberFormat="1" applyFont="1" applyFill="1">
      <alignment vertical="center"/>
    </xf>
    <xf numFmtId="176" fontId="10" fillId="0" borderId="0" xfId="0" applyNumberFormat="1" applyFont="1" applyFill="1">
      <alignment vertical="center"/>
    </xf>
    <xf numFmtId="176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workbookViewId="0">
      <pane ySplit="7" topLeftCell="A8" activePane="bottomLeft" state="frozen"/>
      <selection/>
      <selection pane="bottomLeft" activeCell="Q11" sqref="Q11"/>
    </sheetView>
  </sheetViews>
  <sheetFormatPr defaultColWidth="8.75" defaultRowHeight="14.25"/>
  <cols>
    <col min="1" max="1" width="6.125" style="4" customWidth="1"/>
    <col min="2" max="2" width="11" style="4" customWidth="1"/>
    <col min="3" max="3" width="13.25" style="4" customWidth="1"/>
    <col min="4" max="4" width="7.125" style="4" customWidth="1"/>
    <col min="5" max="5" width="9.625" style="4" customWidth="1"/>
    <col min="6" max="6" width="6.75" style="4" customWidth="1"/>
    <col min="7" max="7" width="10.5" style="4" customWidth="1"/>
    <col min="8" max="8" width="15" style="4" customWidth="1"/>
    <col min="9" max="9" width="13" style="4" customWidth="1"/>
    <col min="10" max="10" width="18" style="4" customWidth="1"/>
    <col min="11" max="11" width="16.25" style="5" customWidth="1"/>
    <col min="12" max="12" width="13.625" style="5" customWidth="1"/>
    <col min="13" max="13" width="13.625" style="6" customWidth="1"/>
    <col min="14" max="14" width="11.75" style="4" customWidth="1"/>
    <col min="15" max="15" width="8.75" style="4"/>
  </cols>
  <sheetData>
    <row r="1" s="1" customFormat="1" spans="1:15">
      <c r="A1" s="7"/>
      <c r="B1" s="7"/>
      <c r="C1" s="7"/>
      <c r="D1" s="7"/>
      <c r="E1" s="7"/>
      <c r="F1" s="7"/>
      <c r="G1" s="7"/>
      <c r="H1" s="7"/>
      <c r="I1" s="7"/>
      <c r="J1" s="7"/>
      <c r="K1" s="29"/>
      <c r="L1" s="29"/>
      <c r="M1" s="30"/>
      <c r="N1" s="7"/>
      <c r="O1" s="7"/>
    </row>
    <row r="2" s="1" customFormat="1" ht="25" customHeight="1" spans="1:15">
      <c r="A2" s="7"/>
      <c r="B2" s="8" t="s">
        <v>0</v>
      </c>
      <c r="C2" s="8"/>
      <c r="D2" s="9"/>
      <c r="E2" s="8"/>
      <c r="F2" s="8"/>
      <c r="G2" s="8"/>
      <c r="H2" s="8"/>
      <c r="I2" s="8"/>
      <c r="J2" s="8"/>
      <c r="K2" s="31"/>
      <c r="L2" s="31"/>
      <c r="M2" s="32"/>
      <c r="N2" s="8"/>
      <c r="O2" s="8"/>
    </row>
    <row r="3" s="1" customFormat="1" spans="1:15">
      <c r="A3" s="7"/>
      <c r="B3" s="7"/>
      <c r="C3" s="7"/>
      <c r="D3" s="7"/>
      <c r="E3" s="7"/>
      <c r="F3" s="7"/>
      <c r="G3" s="7"/>
      <c r="H3" s="7"/>
      <c r="I3" s="7"/>
      <c r="J3" s="7"/>
      <c r="K3" s="29"/>
      <c r="L3" s="29"/>
      <c r="M3" s="30"/>
      <c r="N3" s="7"/>
      <c r="O3" s="7"/>
    </row>
    <row r="4" s="2" customFormat="1" ht="22" customHeight="1" spans="1:15">
      <c r="A4" s="10" t="s">
        <v>1</v>
      </c>
      <c r="B4" s="10"/>
      <c r="C4" s="10"/>
      <c r="D4" s="10"/>
      <c r="E4" s="10"/>
      <c r="F4" s="10"/>
      <c r="G4" s="10"/>
      <c r="H4" s="10"/>
      <c r="I4" s="11"/>
      <c r="J4" s="12" t="s">
        <v>2</v>
      </c>
      <c r="K4" s="33" t="s">
        <v>3</v>
      </c>
      <c r="L4" s="33"/>
      <c r="M4" s="34"/>
      <c r="N4" s="12"/>
      <c r="O4" s="12"/>
    </row>
    <row r="5" s="2" customFormat="1" ht="22" customHeight="1" spans="1:15">
      <c r="A5" s="11"/>
      <c r="B5" s="12"/>
      <c r="C5" s="12"/>
      <c r="D5" s="12"/>
      <c r="E5" s="12"/>
      <c r="F5" s="12"/>
      <c r="G5" s="12"/>
      <c r="H5" s="11"/>
      <c r="I5" s="11"/>
      <c r="J5" s="11" t="s">
        <v>4</v>
      </c>
      <c r="K5" s="35" t="s">
        <v>5</v>
      </c>
      <c r="L5" s="35"/>
      <c r="M5" s="35"/>
      <c r="N5" s="35"/>
      <c r="O5" s="35"/>
    </row>
    <row r="6" s="2" customFormat="1" ht="22" customHeight="1" spans="1:15">
      <c r="A6" s="13" t="s">
        <v>6</v>
      </c>
      <c r="B6" s="13"/>
      <c r="C6" s="13"/>
      <c r="D6" s="13"/>
      <c r="E6" s="13"/>
      <c r="F6" s="13"/>
      <c r="G6" s="13"/>
      <c r="H6" s="12"/>
      <c r="I6" s="11"/>
      <c r="J6" s="12" t="s">
        <v>7</v>
      </c>
      <c r="K6" s="36">
        <v>46151</v>
      </c>
      <c r="L6" s="36"/>
      <c r="M6" s="37"/>
      <c r="N6" s="36"/>
      <c r="O6" s="36"/>
    </row>
    <row r="7" s="2" customFormat="1" ht="58" customHeight="1" spans="1:15">
      <c r="A7" s="14" t="s">
        <v>8</v>
      </c>
      <c r="B7" s="15" t="s">
        <v>9</v>
      </c>
      <c r="C7" s="15" t="s">
        <v>10</v>
      </c>
      <c r="D7" s="15" t="s">
        <v>11</v>
      </c>
      <c r="E7" s="15" t="s">
        <v>12</v>
      </c>
      <c r="F7" s="15" t="s">
        <v>13</v>
      </c>
      <c r="G7" s="15" t="s">
        <v>14</v>
      </c>
      <c r="H7" s="15" t="s">
        <v>15</v>
      </c>
      <c r="I7" s="15" t="s">
        <v>16</v>
      </c>
      <c r="J7" s="15" t="s">
        <v>17</v>
      </c>
      <c r="K7" s="38" t="s">
        <v>18</v>
      </c>
      <c r="L7" s="39" t="s">
        <v>19</v>
      </c>
      <c r="M7" s="15" t="s">
        <v>20</v>
      </c>
      <c r="N7" s="15" t="s">
        <v>21</v>
      </c>
      <c r="O7" s="15" t="s">
        <v>22</v>
      </c>
    </row>
    <row r="8" s="2" customFormat="1" ht="36" customHeight="1" spans="1:15">
      <c r="A8" s="16">
        <v>1</v>
      </c>
      <c r="B8" s="15" t="s">
        <v>23</v>
      </c>
      <c r="C8" s="17" t="s">
        <v>24</v>
      </c>
      <c r="D8" s="15">
        <v>4</v>
      </c>
      <c r="E8" s="15" t="s">
        <v>25</v>
      </c>
      <c r="F8" s="18">
        <v>2.95</v>
      </c>
      <c r="G8" s="15">
        <v>77.74</v>
      </c>
      <c r="H8" s="15">
        <v>18.31</v>
      </c>
      <c r="I8" s="15">
        <f>G8-H8</f>
        <v>59.43</v>
      </c>
      <c r="J8" s="38">
        <v>5659.59</v>
      </c>
      <c r="K8" s="38">
        <f>ROUND(J8*101%,2)</f>
        <v>5716.19</v>
      </c>
      <c r="L8" s="38">
        <v>439976.53</v>
      </c>
      <c r="M8" s="38">
        <f>G8*K8</f>
        <v>444376.6106</v>
      </c>
      <c r="N8" s="16" t="s">
        <v>26</v>
      </c>
      <c r="O8" s="16" t="s">
        <v>27</v>
      </c>
    </row>
    <row r="9" s="3" customFormat="1" ht="36" customHeight="1" spans="1:15">
      <c r="A9" s="19" t="s">
        <v>28</v>
      </c>
      <c r="B9" s="20"/>
      <c r="C9" s="20"/>
      <c r="D9" s="20"/>
      <c r="E9" s="20"/>
      <c r="F9" s="21"/>
      <c r="G9" s="15">
        <f t="shared" ref="G9:I9" si="0">SUM(G8:G8)</f>
        <v>77.74</v>
      </c>
      <c r="H9" s="15">
        <f t="shared" si="0"/>
        <v>18.31</v>
      </c>
      <c r="I9" s="15">
        <f t="shared" si="0"/>
        <v>59.43</v>
      </c>
      <c r="J9" s="38">
        <f>AVERAGE(J8:J8)</f>
        <v>5659.59</v>
      </c>
      <c r="K9" s="38">
        <f>AVERAGE(K8:K8)</f>
        <v>5716.19</v>
      </c>
      <c r="L9" s="38">
        <f>SUM(L8:L8)</f>
        <v>439976.53</v>
      </c>
      <c r="M9" s="38">
        <f>SUM(M8:M8)</f>
        <v>444376.6106</v>
      </c>
      <c r="N9" s="16"/>
      <c r="O9" s="16"/>
    </row>
    <row r="10" s="2" customFormat="1" ht="42" customHeight="1" spans="1:15">
      <c r="A10" s="22" t="s">
        <v>29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40"/>
    </row>
    <row r="11" s="2" customFormat="1" ht="45" customHeight="1" spans="1:15">
      <c r="A11" s="24" t="s">
        <v>30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="2" customFormat="1" ht="33" customHeight="1" spans="1:15">
      <c r="A12" s="24" t="s">
        <v>31</v>
      </c>
      <c r="B12" s="24"/>
      <c r="C12" s="24"/>
      <c r="D12" s="24"/>
      <c r="E12" s="24"/>
      <c r="F12" s="24"/>
      <c r="G12" s="24"/>
      <c r="H12" s="24"/>
      <c r="I12" s="24"/>
      <c r="J12" s="24"/>
      <c r="K12" s="35"/>
      <c r="L12" s="35"/>
      <c r="M12" s="41"/>
      <c r="N12" s="24"/>
      <c r="O12" s="11"/>
    </row>
    <row r="13" s="1" customFormat="1" ht="18.75" spans="1:15">
      <c r="A13" s="25"/>
      <c r="B13" s="25"/>
      <c r="C13" s="25"/>
      <c r="D13" s="25"/>
      <c r="E13" s="25"/>
      <c r="F13" s="25"/>
      <c r="G13" s="25"/>
      <c r="H13" s="25"/>
      <c r="I13" s="42"/>
      <c r="J13" s="50"/>
      <c r="K13" s="44"/>
      <c r="L13" s="44"/>
      <c r="M13" s="45"/>
      <c r="N13" s="25"/>
      <c r="O13" s="27"/>
    </row>
    <row r="14" s="1" customFormat="1" ht="18.75" spans="1:15">
      <c r="A14" s="26" t="s">
        <v>32</v>
      </c>
      <c r="B14" s="26"/>
      <c r="C14" s="27"/>
      <c r="D14" s="27"/>
      <c r="E14" s="27"/>
      <c r="F14" s="27"/>
      <c r="G14" s="27"/>
      <c r="H14" s="27"/>
      <c r="I14" s="27"/>
      <c r="J14" s="51"/>
      <c r="K14" s="46"/>
      <c r="L14" s="46"/>
      <c r="M14" s="47"/>
      <c r="N14" s="27"/>
      <c r="O14" s="27"/>
    </row>
    <row r="15" s="1" customFormat="1" ht="18.75" spans="1:15">
      <c r="A15" s="27"/>
      <c r="B15" s="27"/>
      <c r="C15" s="27"/>
      <c r="D15" s="27"/>
      <c r="E15" s="27"/>
      <c r="F15" s="27"/>
      <c r="G15" s="27"/>
      <c r="H15" s="27"/>
      <c r="I15" s="27"/>
      <c r="J15" s="52"/>
      <c r="K15" s="49"/>
      <c r="L15" s="49"/>
      <c r="M15" s="47"/>
      <c r="N15" s="27"/>
      <c r="O15" s="27"/>
    </row>
    <row r="16" s="1" customFormat="1" ht="18.75" spans="1:15">
      <c r="A16" s="26" t="s">
        <v>33</v>
      </c>
      <c r="B16" s="26"/>
      <c r="C16" s="26"/>
      <c r="D16" s="26"/>
      <c r="E16" s="26"/>
      <c r="F16" s="26"/>
      <c r="G16" s="27"/>
      <c r="H16" s="27"/>
      <c r="I16" s="27"/>
      <c r="J16" s="51"/>
      <c r="K16" s="46"/>
      <c r="L16" s="46"/>
      <c r="M16" s="47"/>
      <c r="N16" s="27"/>
      <c r="O16" s="27"/>
    </row>
    <row r="17" s="1" customFormat="1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29"/>
      <c r="L17" s="29"/>
      <c r="M17" s="30"/>
      <c r="N17" s="7"/>
      <c r="O17" s="7"/>
    </row>
    <row r="18" s="1" customFormat="1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29"/>
      <c r="L18" s="29"/>
      <c r="M18" s="30"/>
      <c r="N18" s="7"/>
      <c r="O18" s="7"/>
    </row>
    <row r="19" s="1" customFormat="1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29"/>
      <c r="L19" s="29"/>
      <c r="M19" s="30"/>
      <c r="N19" s="7"/>
      <c r="O19" s="7"/>
    </row>
    <row r="20" s="1" customFormat="1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29"/>
      <c r="L20" s="29"/>
      <c r="M20" s="30"/>
      <c r="N20" s="7"/>
      <c r="O20" s="7"/>
    </row>
    <row r="21" s="1" customFormat="1" spans="1:15">
      <c r="A21" s="7"/>
      <c r="B21" s="7"/>
      <c r="C21" s="7"/>
      <c r="D21" s="7"/>
      <c r="E21" s="7"/>
      <c r="F21" s="7"/>
      <c r="G21" s="7"/>
      <c r="H21" s="7"/>
      <c r="I21" s="7"/>
      <c r="J21" s="7"/>
      <c r="K21" s="29"/>
      <c r="L21" s="29"/>
      <c r="M21" s="30"/>
      <c r="N21" s="7"/>
      <c r="O21" s="7"/>
    </row>
  </sheetData>
  <mergeCells count="11">
    <mergeCell ref="B2:O2"/>
    <mergeCell ref="K4:O4"/>
    <mergeCell ref="K5:O5"/>
    <mergeCell ref="A6:G6"/>
    <mergeCell ref="K6:O6"/>
    <mergeCell ref="A9:F9"/>
    <mergeCell ref="A10:O10"/>
    <mergeCell ref="A11:O11"/>
    <mergeCell ref="A12:N12"/>
    <mergeCell ref="A14:B14"/>
    <mergeCell ref="A16:F16"/>
  </mergeCells>
  <printOptions horizontalCentered="1"/>
  <pageMargins left="0.354166666666667" right="0.354166666666667" top="0.432638888888889" bottom="0.354166666666667" header="0" footer="0"/>
  <pageSetup paperSize="9" scale="75" fitToHeight="0" orientation="landscape" horizontalDpi="600" verticalDpi="600"/>
  <headerFooter alignWithMargins="0" scaleWithDoc="0">
    <oddFooter>&amp;C&amp;P</oddFooter>
  </headerFooter>
  <colBreaks count="1" manualBreakCount="1">
    <brk id="15" max="653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pane ySplit="7" topLeftCell="A8" activePane="bottomLeft" state="frozen"/>
      <selection/>
      <selection pane="bottomLeft" activeCell="O13" sqref="O13"/>
    </sheetView>
  </sheetViews>
  <sheetFormatPr defaultColWidth="8.75" defaultRowHeight="14.25"/>
  <cols>
    <col min="1" max="1" width="6.125" style="4" customWidth="1"/>
    <col min="2" max="2" width="11" style="4" customWidth="1"/>
    <col min="3" max="3" width="13.25" style="4" customWidth="1"/>
    <col min="4" max="4" width="7.125" style="4" customWidth="1"/>
    <col min="5" max="5" width="9.625" style="4" customWidth="1"/>
    <col min="6" max="6" width="6.75" style="4" customWidth="1"/>
    <col min="7" max="7" width="13.125" style="4" customWidth="1"/>
    <col min="8" max="8" width="13.25" style="4" customWidth="1"/>
    <col min="9" max="9" width="15" style="4" customWidth="1"/>
    <col min="10" max="10" width="18" style="4" customWidth="1"/>
    <col min="11" max="12" width="13.625" style="5" customWidth="1"/>
    <col min="13" max="13" width="13.625" style="6" customWidth="1"/>
    <col min="14" max="14" width="11.75" style="4" customWidth="1"/>
    <col min="15" max="15" width="8.75" style="4"/>
  </cols>
  <sheetData>
    <row r="1" s="1" customFormat="1" spans="1:15">
      <c r="A1" s="7"/>
      <c r="B1" s="7"/>
      <c r="C1" s="7"/>
      <c r="D1" s="7"/>
      <c r="E1" s="7"/>
      <c r="F1" s="7"/>
      <c r="G1" s="7"/>
      <c r="H1" s="7"/>
      <c r="I1" s="7"/>
      <c r="J1" s="7"/>
      <c r="K1" s="29"/>
      <c r="L1" s="29"/>
      <c r="M1" s="30"/>
      <c r="N1" s="7"/>
      <c r="O1" s="7"/>
    </row>
    <row r="2" s="1" customFormat="1" ht="25" customHeight="1" spans="1:15">
      <c r="A2" s="7"/>
      <c r="B2" s="8" t="s">
        <v>0</v>
      </c>
      <c r="C2" s="8"/>
      <c r="D2" s="9"/>
      <c r="E2" s="8"/>
      <c r="F2" s="8"/>
      <c r="G2" s="8"/>
      <c r="H2" s="8"/>
      <c r="I2" s="8"/>
      <c r="J2" s="8"/>
      <c r="K2" s="31"/>
      <c r="L2" s="31"/>
      <c r="M2" s="32"/>
      <c r="N2" s="8"/>
      <c r="O2" s="8"/>
    </row>
    <row r="3" s="1" customFormat="1" spans="1:15">
      <c r="A3" s="7"/>
      <c r="B3" s="7"/>
      <c r="C3" s="7"/>
      <c r="D3" s="7"/>
      <c r="E3" s="7"/>
      <c r="F3" s="7"/>
      <c r="G3" s="7"/>
      <c r="H3" s="7"/>
      <c r="I3" s="7"/>
      <c r="J3" s="7"/>
      <c r="K3" s="29"/>
      <c r="L3" s="29"/>
      <c r="M3" s="30"/>
      <c r="N3" s="7"/>
      <c r="O3" s="7"/>
    </row>
    <row r="4" s="2" customFormat="1" ht="22" customHeight="1" spans="1:15">
      <c r="A4" s="10" t="s">
        <v>1</v>
      </c>
      <c r="B4" s="10"/>
      <c r="C4" s="10"/>
      <c r="D4" s="10"/>
      <c r="E4" s="10"/>
      <c r="F4" s="10"/>
      <c r="G4" s="10"/>
      <c r="H4" s="10"/>
      <c r="I4" s="11"/>
      <c r="J4" s="12" t="s">
        <v>2</v>
      </c>
      <c r="K4" s="33" t="s">
        <v>3</v>
      </c>
      <c r="L4" s="33"/>
      <c r="M4" s="34"/>
      <c r="N4" s="12"/>
      <c r="O4" s="12"/>
    </row>
    <row r="5" s="2" customFormat="1" ht="22" customHeight="1" spans="1:15">
      <c r="A5" s="11"/>
      <c r="B5" s="12"/>
      <c r="C5" s="12"/>
      <c r="D5" s="12"/>
      <c r="E5" s="12"/>
      <c r="F5" s="12"/>
      <c r="G5" s="12"/>
      <c r="H5" s="11"/>
      <c r="I5" s="11"/>
      <c r="J5" s="11" t="s">
        <v>4</v>
      </c>
      <c r="K5" s="35" t="s">
        <v>5</v>
      </c>
      <c r="L5" s="35"/>
      <c r="M5" s="35"/>
      <c r="N5" s="35"/>
      <c r="O5" s="35"/>
    </row>
    <row r="6" s="2" customFormat="1" ht="22" customHeight="1" spans="1:15">
      <c r="A6" s="13" t="s">
        <v>6</v>
      </c>
      <c r="B6" s="13"/>
      <c r="C6" s="13"/>
      <c r="D6" s="13"/>
      <c r="E6" s="13"/>
      <c r="F6" s="13"/>
      <c r="G6" s="13"/>
      <c r="H6" s="12"/>
      <c r="I6" s="11"/>
      <c r="J6" s="12" t="s">
        <v>7</v>
      </c>
      <c r="K6" s="36">
        <v>46151</v>
      </c>
      <c r="L6" s="36"/>
      <c r="M6" s="37"/>
      <c r="N6" s="36"/>
      <c r="O6" s="36"/>
    </row>
    <row r="7" s="2" customFormat="1" ht="58" customHeight="1" spans="1:15">
      <c r="A7" s="14" t="s">
        <v>8</v>
      </c>
      <c r="B7" s="15" t="s">
        <v>9</v>
      </c>
      <c r="C7" s="15" t="s">
        <v>10</v>
      </c>
      <c r="D7" s="15" t="s">
        <v>11</v>
      </c>
      <c r="E7" s="15" t="s">
        <v>12</v>
      </c>
      <c r="F7" s="15" t="s">
        <v>13</v>
      </c>
      <c r="G7" s="15" t="s">
        <v>14</v>
      </c>
      <c r="H7" s="15" t="s">
        <v>15</v>
      </c>
      <c r="I7" s="15" t="s">
        <v>16</v>
      </c>
      <c r="J7" s="15" t="s">
        <v>17</v>
      </c>
      <c r="K7" s="38" t="s">
        <v>18</v>
      </c>
      <c r="L7" s="39" t="s">
        <v>19</v>
      </c>
      <c r="M7" s="15" t="s">
        <v>20</v>
      </c>
      <c r="N7" s="15" t="s">
        <v>21</v>
      </c>
      <c r="O7" s="15" t="s">
        <v>22</v>
      </c>
    </row>
    <row r="8" s="2" customFormat="1" ht="50" customHeight="1" spans="1:15">
      <c r="A8" s="16">
        <v>1</v>
      </c>
      <c r="B8" s="15" t="s">
        <v>23</v>
      </c>
      <c r="C8" s="17" t="s">
        <v>34</v>
      </c>
      <c r="D8" s="15">
        <v>7</v>
      </c>
      <c r="E8" s="15" t="s">
        <v>35</v>
      </c>
      <c r="F8" s="18">
        <v>2.95</v>
      </c>
      <c r="G8" s="15">
        <v>54.25</v>
      </c>
      <c r="H8" s="15">
        <v>12.78</v>
      </c>
      <c r="I8" s="15">
        <f>G8-H8</f>
        <v>41.47</v>
      </c>
      <c r="J8" s="15">
        <v>6706.69</v>
      </c>
      <c r="K8" s="38">
        <f>ROUND(J8*95%,2)</f>
        <v>6371.36</v>
      </c>
      <c r="L8" s="38">
        <v>363838.08</v>
      </c>
      <c r="M8" s="38">
        <f>G8*K8</f>
        <v>345646.28</v>
      </c>
      <c r="N8" s="16" t="s">
        <v>26</v>
      </c>
      <c r="O8" s="16" t="s">
        <v>27</v>
      </c>
    </row>
    <row r="9" s="2" customFormat="1" ht="50" customHeight="1" spans="1:15">
      <c r="A9" s="16">
        <v>2</v>
      </c>
      <c r="B9" s="15" t="s">
        <v>23</v>
      </c>
      <c r="C9" s="17" t="s">
        <v>36</v>
      </c>
      <c r="D9" s="15">
        <v>9</v>
      </c>
      <c r="E9" s="15" t="s">
        <v>35</v>
      </c>
      <c r="F9" s="18">
        <v>2.95</v>
      </c>
      <c r="G9" s="15">
        <v>54.25</v>
      </c>
      <c r="H9" s="15">
        <v>12.78</v>
      </c>
      <c r="I9" s="15">
        <f>G9-H9</f>
        <v>41.47</v>
      </c>
      <c r="J9" s="15">
        <v>7091.73</v>
      </c>
      <c r="K9" s="38">
        <f>ROUND(J9*90%,2)</f>
        <v>6382.56</v>
      </c>
      <c r="L9" s="38">
        <v>384726.46</v>
      </c>
      <c r="M9" s="38">
        <f>G9*K9</f>
        <v>346253.88</v>
      </c>
      <c r="N9" s="16" t="s">
        <v>26</v>
      </c>
      <c r="O9" s="16" t="s">
        <v>27</v>
      </c>
    </row>
    <row r="10" s="3" customFormat="1" ht="50" customHeight="1" spans="1:15">
      <c r="A10" s="19" t="s">
        <v>28</v>
      </c>
      <c r="B10" s="20"/>
      <c r="C10" s="20"/>
      <c r="D10" s="20"/>
      <c r="E10" s="20"/>
      <c r="F10" s="21"/>
      <c r="G10" s="15">
        <f>SUM(G8:G9)</f>
        <v>108.5</v>
      </c>
      <c r="H10" s="15">
        <f>SUM(H8:H9)</f>
        <v>25.56</v>
      </c>
      <c r="I10" s="15">
        <f>SUM(I8:I9)</f>
        <v>82.94</v>
      </c>
      <c r="J10" s="15">
        <f>AVERAGE(J8:J9)</f>
        <v>6899.21</v>
      </c>
      <c r="K10" s="38">
        <f>AVERAGE(K8:K9)</f>
        <v>6376.96</v>
      </c>
      <c r="L10" s="38">
        <f>SUM(L8:L9)</f>
        <v>748564.54</v>
      </c>
      <c r="M10" s="38">
        <f>SUM(M8:M9)</f>
        <v>691900.16</v>
      </c>
      <c r="N10" s="16"/>
      <c r="O10" s="16"/>
    </row>
    <row r="11" s="2" customFormat="1" ht="50" customHeight="1" spans="1:15">
      <c r="A11" s="22" t="s">
        <v>37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40"/>
    </row>
    <row r="12" s="2" customFormat="1" ht="54" customHeight="1" spans="1:15">
      <c r="A12" s="24" t="s">
        <v>30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="2" customFormat="1" ht="33" customHeight="1" spans="1:15">
      <c r="A13" s="24" t="s">
        <v>31</v>
      </c>
      <c r="B13" s="24"/>
      <c r="C13" s="24"/>
      <c r="D13" s="24"/>
      <c r="E13" s="24"/>
      <c r="F13" s="24"/>
      <c r="G13" s="24"/>
      <c r="H13" s="24"/>
      <c r="I13" s="24"/>
      <c r="J13" s="24"/>
      <c r="K13" s="35"/>
      <c r="L13" s="35"/>
      <c r="M13" s="41"/>
      <c r="N13" s="24"/>
      <c r="O13" s="11"/>
    </row>
    <row r="14" s="1" customFormat="1" ht="18.75" spans="1:15">
      <c r="A14" s="25"/>
      <c r="B14" s="25"/>
      <c r="C14" s="25"/>
      <c r="D14" s="25"/>
      <c r="E14" s="25"/>
      <c r="F14" s="25"/>
      <c r="G14" s="25"/>
      <c r="H14" s="25"/>
      <c r="I14" s="42"/>
      <c r="J14" s="43"/>
      <c r="K14" s="44"/>
      <c r="L14" s="44"/>
      <c r="M14" s="45"/>
      <c r="N14" s="25"/>
      <c r="O14" s="27"/>
    </row>
    <row r="15" s="1" customFormat="1" ht="18.75" spans="1:15">
      <c r="A15" s="26" t="s">
        <v>32</v>
      </c>
      <c r="B15" s="26"/>
      <c r="C15" s="27"/>
      <c r="D15" s="27"/>
      <c r="E15" s="27"/>
      <c r="F15" s="27"/>
      <c r="G15" s="27"/>
      <c r="H15" s="28"/>
      <c r="I15" s="27"/>
      <c r="J15" s="27"/>
      <c r="K15" s="46"/>
      <c r="L15" s="46"/>
      <c r="M15" s="47"/>
      <c r="N15" s="27"/>
      <c r="O15" s="27"/>
    </row>
    <row r="16" s="1" customFormat="1" ht="18.75" spans="1:15">
      <c r="A16" s="27"/>
      <c r="B16" s="27"/>
      <c r="C16" s="27"/>
      <c r="D16" s="27"/>
      <c r="E16" s="27"/>
      <c r="F16" s="27"/>
      <c r="G16" s="27"/>
      <c r="H16" s="27"/>
      <c r="I16" s="48"/>
      <c r="J16" s="27"/>
      <c r="K16" s="49"/>
      <c r="L16" s="49"/>
      <c r="M16" s="47"/>
      <c r="N16" s="27"/>
      <c r="O16" s="27"/>
    </row>
    <row r="17" s="1" customFormat="1" ht="18.75" spans="1:15">
      <c r="A17" s="26" t="s">
        <v>33</v>
      </c>
      <c r="B17" s="26"/>
      <c r="C17" s="26"/>
      <c r="D17" s="26"/>
      <c r="E17" s="26"/>
      <c r="F17" s="26"/>
      <c r="G17" s="27"/>
      <c r="H17" s="27"/>
      <c r="I17" s="27"/>
      <c r="J17" s="27"/>
      <c r="K17" s="46"/>
      <c r="L17" s="46"/>
      <c r="M17" s="47"/>
      <c r="N17" s="27"/>
      <c r="O17" s="27"/>
    </row>
    <row r="18" s="1" customFormat="1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29"/>
      <c r="L18" s="29"/>
      <c r="M18" s="30"/>
      <c r="N18" s="7"/>
      <c r="O18" s="7"/>
    </row>
    <row r="19" s="1" customFormat="1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29"/>
      <c r="L19" s="29"/>
      <c r="M19" s="30"/>
      <c r="N19" s="7"/>
      <c r="O19" s="7"/>
    </row>
    <row r="20" s="1" customFormat="1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29"/>
      <c r="L20" s="29"/>
      <c r="M20" s="30"/>
      <c r="N20" s="7"/>
      <c r="O20" s="7"/>
    </row>
  </sheetData>
  <autoFilter ref="A7:O13">
    <extLst/>
  </autoFilter>
  <mergeCells count="11">
    <mergeCell ref="B2:O2"/>
    <mergeCell ref="K4:O4"/>
    <mergeCell ref="K5:O5"/>
    <mergeCell ref="A6:G6"/>
    <mergeCell ref="K6:O6"/>
    <mergeCell ref="A10:F10"/>
    <mergeCell ref="A11:O11"/>
    <mergeCell ref="A12:O12"/>
    <mergeCell ref="A13:N13"/>
    <mergeCell ref="A15:B15"/>
    <mergeCell ref="A17:F17"/>
  </mergeCells>
  <printOptions horizontalCentered="1"/>
  <pageMargins left="0" right="0" top="0.314583333333333" bottom="0.354166666666667" header="0" footer="0"/>
  <pageSetup paperSize="9" scale="78" fitToHeight="0" orientation="landscape" horizontalDpi="600" verticalDpi="600"/>
  <headerFooter alignWithMargins="0" scaleWithDoc="0">
    <oddFooter>&amp;C&amp;P</oddFooter>
  </headerFooter>
  <colBreaks count="1" manualBreakCount="1">
    <brk id="15" max="653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21栋上浮</vt:lpstr>
      <vt:lpstr>21栋 下浮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客服5</dc:creator>
  <cp:lastModifiedBy>周铭华</cp:lastModifiedBy>
  <dcterms:created xsi:type="dcterms:W3CDTF">2022-11-07T10:05:00Z</dcterms:created>
  <dcterms:modified xsi:type="dcterms:W3CDTF">2026-05-28T03:00:42Z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494ACC3AAB3B4239B281A70BA45B6605_13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