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20栋 下浮" sheetId="29" r:id="rId1"/>
    <sheet name="21栋 下浮" sheetId="28" r:id="rId2"/>
  </sheets>
  <definedNames>
    <definedName name="_xlnm._FilterDatabase" localSheetId="0" hidden="1">'20栋 下浮'!$A$7:$O$10</definedName>
    <definedName name="_xlnm._FilterDatabase" localSheetId="1" hidden="1">'21栋 下浮'!$A$7:$O$11</definedName>
    <definedName name="_xlnm.Print_Area" localSheetId="1">'21栋 下浮'!$A$1:$O$17</definedName>
    <definedName name="_xlnm.Print_Titles" localSheetId="1">'21栋 下浮'!$7:$7</definedName>
    <definedName name="_xlnm.Print_Area" localSheetId="0">'20栋 下浮'!$A$1:$O$16</definedName>
    <definedName name="_xlnm.Print_Titles" localSheetId="0">'20栋 下浮'!$7:$7</definedName>
  </definedNames>
  <calcPr calcId="144525"/>
</workbook>
</file>

<file path=xl/sharedStrings.xml><?xml version="1.0" encoding="utf-8"?>
<sst xmlns="http://schemas.openxmlformats.org/spreadsheetml/2006/main" count="73" uniqueCount="39">
  <si>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</si>
  <si>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</si>
  <si>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</si>
  <si>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</si>
  <si>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</si>
  <si>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</si>
  <si>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销售价格备案编号：[2026]032号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</si>
  <si>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</si>
  <si>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</si>
  <si>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</si>
  <si>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</si>
  <si>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</si>
  <si>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</si>
  <si>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</si>
  <si>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</si>
  <si>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</si>
  <si>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</si>
  <si>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</si>
  <si>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</si>
  <si>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</si>
  <si>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</si>
  <si>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</si>
  <si>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</si>
  <si>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20栋</t>
  </si>
  <si>
    <t>2104房</t>
  </si>
  <si>
    <t>二居室</t>
  </si>
  <si>
    <t>现售</t>
  </si>
  <si>
    <t>毛坯</t>
  </si>
  <si>
    <t>本楼栋总面积/均价</t>
  </si>
  <si>
    <r>
      <t>本栋销售住宅共180套，本次申请住宅共1套，销售住宅总建筑面积：76.37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，套内面积：58.38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，分摊面积：17.99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，销售均价：6885.59元/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（建筑面积）、9007.41元/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</si>
  <si>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</si>
  <si>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</si>
  <si>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</si>
  <si>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</si>
  <si>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21栋</t>
  </si>
  <si>
    <t>302房</t>
  </si>
  <si>
    <t>一居室</t>
  </si>
  <si>
    <t>803房</t>
  </si>
  <si>
    <r>
      <t>本栋销售住宅共180套，本次申请住宅共2套，销售住宅总建筑面积：108.5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，套内面积：82.94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，分摊面积：25.56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，销售均价：5936.18元/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（建筑面积）、7765.55元/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</si>
</sst>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_ "/>
    <numFmt numFmtId="178" formatCode="0.00_ "/>
    <numFmt numFmtId="179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8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>
      <alignment vertical="center"/>
    </xf>
    <xf numFmtId="178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Alignment="1">
      <alignment horizontal="left" vertical="center" wrapText="1"/>
    </xf>
    <xf numFmtId="178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8" fontId="7" fillId="0" borderId="0" xfId="0" applyNumberFormat="1" applyFont="1" applyFill="1">
      <alignment vertical="center"/>
    </xf>
    <xf numFmtId="178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pane ySplit="7" topLeftCell="A8" activePane="bottomLeft" state="frozen"/>
      <selection/>
      <selection pane="bottomLeft" activeCell="G7" sqref="G7:J7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8.625" style="5" customWidth="1"/>
    <col min="7" max="8" width="14.75" style="5" customWidth="1"/>
    <col min="9" max="9" width="13" style="5" customWidth="1"/>
    <col min="10" max="10" width="18" style="5" customWidth="1"/>
    <col min="11" max="11" width="17.375" style="6" customWidth="1"/>
    <col min="12" max="12" width="13.625" style="6" customWidth="1"/>
    <col min="13" max="13" width="13.625" style="7" customWidth="1"/>
    <col min="14" max="14" width="11.75" style="5" customWidth="1"/>
    <col min="15" max="15" width="8.75" style="5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30"/>
      <c r="L1" s="30"/>
      <c r="M1" s="31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2"/>
      <c r="L2" s="32"/>
      <c r="M2" s="33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30"/>
      <c r="L3" s="30"/>
      <c r="M3" s="31"/>
      <c r="N3" s="8"/>
      <c r="O3" s="8"/>
    </row>
    <row r="4" s="2" customFormat="1" ht="22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4" t="s">
        <v>3</v>
      </c>
      <c r="L4" s="34"/>
      <c r="M4" s="35"/>
      <c r="N4" s="12"/>
      <c r="O4" s="12"/>
    </row>
    <row r="5" s="2" customFormat="1" ht="22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6" t="s">
        <v>5</v>
      </c>
      <c r="L5" s="36"/>
      <c r="M5" s="36"/>
      <c r="N5" s="36"/>
      <c r="O5" s="36"/>
    </row>
    <row r="6" s="2" customFormat="1" ht="22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7">
        <v>46087</v>
      </c>
      <c r="L6" s="37"/>
      <c r="M6" s="38"/>
      <c r="N6" s="37"/>
      <c r="O6" s="37"/>
    </row>
    <row r="7" s="3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9" t="s">
        <v>18</v>
      </c>
      <c r="L7" s="40" t="s">
        <v>19</v>
      </c>
      <c r="M7" s="15" t="s">
        <v>20</v>
      </c>
      <c r="N7" s="15" t="s">
        <v>21</v>
      </c>
      <c r="O7" s="15" t="s">
        <v>22</v>
      </c>
    </row>
    <row r="8" s="3" customFormat="1" ht="48" customHeight="1" spans="1:15">
      <c r="A8" s="16">
        <v>1</v>
      </c>
      <c r="B8" s="15" t="s">
        <v>23</v>
      </c>
      <c r="C8" s="17" t="s">
        <v>24</v>
      </c>
      <c r="D8" s="15">
        <v>21</v>
      </c>
      <c r="E8" s="15" t="s">
        <v>25</v>
      </c>
      <c r="F8" s="18">
        <v>2.95</v>
      </c>
      <c r="G8" s="15">
        <v>76.37</v>
      </c>
      <c r="H8" s="15">
        <v>17.99</v>
      </c>
      <c r="I8" s="15">
        <f>G8-H8</f>
        <v>58.38</v>
      </c>
      <c r="J8" s="39">
        <v>7172.49</v>
      </c>
      <c r="K8" s="39">
        <f>J8*0.96</f>
        <v>6885.5904</v>
      </c>
      <c r="L8" s="39">
        <v>547763.41</v>
      </c>
      <c r="M8" s="39">
        <f>G8*K8</f>
        <v>525852.538848</v>
      </c>
      <c r="N8" s="16" t="s">
        <v>26</v>
      </c>
      <c r="O8" s="16" t="s">
        <v>27</v>
      </c>
    </row>
    <row r="9" s="4" customFormat="1" ht="36" customHeight="1" spans="1:15">
      <c r="A9" s="19" t="s">
        <v>28</v>
      </c>
      <c r="B9" s="20"/>
      <c r="C9" s="20"/>
      <c r="D9" s="20"/>
      <c r="E9" s="20"/>
      <c r="F9" s="21"/>
      <c r="G9" s="22">
        <f>SUM(G8:G8)</f>
        <v>76.37</v>
      </c>
      <c r="H9" s="22">
        <f>SUM(H8:H8)</f>
        <v>17.99</v>
      </c>
      <c r="I9" s="22">
        <f>SUM(I8:I8)</f>
        <v>58.38</v>
      </c>
      <c r="J9" s="41">
        <f>AVERAGE(J8:J8)</f>
        <v>7172.49</v>
      </c>
      <c r="K9" s="41">
        <f>AVERAGE(K8:K8)</f>
        <v>6885.5904</v>
      </c>
      <c r="L9" s="41">
        <f>SUM(L8:L8)</f>
        <v>547763.41</v>
      </c>
      <c r="M9" s="41">
        <f>SUM(M8:M8)</f>
        <v>525852.538848</v>
      </c>
      <c r="N9" s="16"/>
      <c r="O9" s="16"/>
    </row>
    <row r="10" s="2" customFormat="1" ht="61" customHeight="1" spans="1:15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2"/>
    </row>
    <row r="11" s="2" customFormat="1" ht="54" customHeight="1" spans="1:15">
      <c r="A11" s="2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2" customFormat="1" ht="33" customHeight="1" spans="1:1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36"/>
      <c r="L12" s="36"/>
      <c r="M12" s="43"/>
      <c r="N12" s="25"/>
      <c r="O12" s="11"/>
    </row>
    <row r="13" s="1" customFormat="1" ht="18.75" spans="1:15">
      <c r="A13" s="26"/>
      <c r="B13" s="26"/>
      <c r="C13" s="26"/>
      <c r="D13" s="26"/>
      <c r="E13" s="26"/>
      <c r="F13" s="26"/>
      <c r="G13" s="26"/>
      <c r="H13" s="26"/>
      <c r="I13" s="44"/>
      <c r="J13" s="45"/>
      <c r="K13" s="46"/>
      <c r="L13" s="46"/>
      <c r="M13" s="47"/>
      <c r="N13" s="26"/>
      <c r="O13" s="28"/>
    </row>
    <row r="14" s="1" customFormat="1" ht="18.75" spans="1:15">
      <c r="A14" s="27" t="s">
        <v>32</v>
      </c>
      <c r="B14" s="27"/>
      <c r="C14" s="28"/>
      <c r="D14" s="28"/>
      <c r="E14" s="28"/>
      <c r="F14" s="28"/>
      <c r="G14" s="28"/>
      <c r="H14" s="29"/>
      <c r="I14" s="50"/>
      <c r="J14" s="28"/>
      <c r="K14" s="48"/>
      <c r="L14" s="48"/>
      <c r="M14" s="49"/>
      <c r="N14" s="28"/>
      <c r="O14" s="28"/>
    </row>
    <row r="15" s="1" customFormat="1" ht="18.75" spans="1: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51"/>
      <c r="L15" s="51"/>
      <c r="M15" s="49"/>
      <c r="N15" s="28"/>
      <c r="O15" s="28"/>
    </row>
    <row r="16" s="1" customFormat="1" ht="18.75" spans="1:15">
      <c r="A16" s="27" t="s">
        <v>33</v>
      </c>
      <c r="B16" s="27"/>
      <c r="C16" s="27"/>
      <c r="D16" s="27"/>
      <c r="E16" s="27"/>
      <c r="F16" s="27"/>
      <c r="G16" s="28"/>
      <c r="H16" s="28"/>
      <c r="I16" s="28"/>
      <c r="J16" s="28"/>
      <c r="K16" s="48"/>
      <c r="L16" s="48"/>
      <c r="M16" s="49"/>
      <c r="N16" s="28"/>
      <c r="O16" s="28"/>
    </row>
  </sheetData>
  <autoFilter ref="A7:O10">
    <extLst/>
  </autoFilter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" right="0" top="0.314583333333333" bottom="0.354166666666667" header="0" footer="0"/>
  <pageSetup paperSize="9" scale="75" fitToHeight="0" orientation="landscape" horizontalDpi="600" verticalDpi="600"/>
  <headerFooter alignWithMargins="0" scaleWithDoc="0">
    <oddFooter>&amp;C&amp;P</oddFooter>
  </headerFooter>
  <colBreaks count="1" manualBreakCount="1">
    <brk id="15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pane ySplit="7" topLeftCell="A8" activePane="bottomLeft" state="frozen"/>
      <selection/>
      <selection pane="bottomLeft" activeCell="P9" sqref="P9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7" width="10.5" style="5" customWidth="1"/>
    <col min="8" max="8" width="20.375" style="5" customWidth="1"/>
    <col min="9" max="9" width="15.375" style="5" customWidth="1"/>
    <col min="10" max="10" width="19.625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30"/>
      <c r="L1" s="30"/>
      <c r="M1" s="31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2"/>
      <c r="L2" s="32"/>
      <c r="M2" s="33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30"/>
      <c r="L3" s="30"/>
      <c r="M3" s="31"/>
      <c r="N3" s="8"/>
      <c r="O3" s="8"/>
    </row>
    <row r="4" s="2" customFormat="1" ht="22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4" t="s">
        <v>3</v>
      </c>
      <c r="L4" s="34"/>
      <c r="M4" s="35"/>
      <c r="N4" s="12"/>
      <c r="O4" s="12"/>
    </row>
    <row r="5" s="2" customFormat="1" ht="22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6" t="s">
        <v>5</v>
      </c>
      <c r="L5" s="36"/>
      <c r="M5" s="36"/>
      <c r="N5" s="36"/>
      <c r="O5" s="36"/>
    </row>
    <row r="6" s="2" customFormat="1" ht="22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7">
        <v>46087</v>
      </c>
      <c r="L6" s="37"/>
      <c r="M6" s="38"/>
      <c r="N6" s="37"/>
      <c r="O6" s="37"/>
    </row>
    <row r="7" s="3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9" t="s">
        <v>18</v>
      </c>
      <c r="L7" s="40" t="s">
        <v>19</v>
      </c>
      <c r="M7" s="15" t="s">
        <v>20</v>
      </c>
      <c r="N7" s="15" t="s">
        <v>21</v>
      </c>
      <c r="O7" s="15" t="s">
        <v>22</v>
      </c>
    </row>
    <row r="8" s="3" customFormat="1" ht="30" customHeight="1" spans="1:15">
      <c r="A8" s="16">
        <v>1</v>
      </c>
      <c r="B8" s="15" t="s">
        <v>34</v>
      </c>
      <c r="C8" s="17" t="s">
        <v>35</v>
      </c>
      <c r="D8" s="15">
        <v>3</v>
      </c>
      <c r="E8" s="15" t="s">
        <v>36</v>
      </c>
      <c r="F8" s="18">
        <v>2.95</v>
      </c>
      <c r="G8" s="15">
        <v>54.25</v>
      </c>
      <c r="H8" s="15">
        <v>12.78</v>
      </c>
      <c r="I8" s="15">
        <f>G8-H8</f>
        <v>41.47</v>
      </c>
      <c r="J8" s="39">
        <v>6612.02</v>
      </c>
      <c r="K8" s="39">
        <f>J8*0.91</f>
        <v>6016.9382</v>
      </c>
      <c r="L8" s="39">
        <v>358702.3</v>
      </c>
      <c r="M8" s="39">
        <f>G8*K8</f>
        <v>326418.89735</v>
      </c>
      <c r="N8" s="16" t="s">
        <v>26</v>
      </c>
      <c r="O8" s="16" t="s">
        <v>27</v>
      </c>
    </row>
    <row r="9" s="3" customFormat="1" ht="30" customHeight="1" spans="1:15">
      <c r="A9" s="16">
        <v>2</v>
      </c>
      <c r="B9" s="15" t="s">
        <v>34</v>
      </c>
      <c r="C9" s="17" t="s">
        <v>37</v>
      </c>
      <c r="D9" s="15">
        <v>8</v>
      </c>
      <c r="E9" s="15" t="s">
        <v>36</v>
      </c>
      <c r="F9" s="18">
        <v>2.95</v>
      </c>
      <c r="G9" s="15">
        <v>54.25</v>
      </c>
      <c r="H9" s="15">
        <v>12.78</v>
      </c>
      <c r="I9" s="15">
        <f>G9-H9</f>
        <v>41.47</v>
      </c>
      <c r="J9" s="39">
        <v>6730.36</v>
      </c>
      <c r="K9" s="39">
        <f>J9*0.87</f>
        <v>5855.4132</v>
      </c>
      <c r="L9" s="39">
        <v>365122.03</v>
      </c>
      <c r="M9" s="39">
        <f>G9*K9</f>
        <v>317656.1661</v>
      </c>
      <c r="N9" s="16" t="s">
        <v>26</v>
      </c>
      <c r="O9" s="16" t="s">
        <v>27</v>
      </c>
    </row>
    <row r="10" s="4" customFormat="1" ht="28" customHeight="1" spans="1:15">
      <c r="A10" s="19" t="s">
        <v>28</v>
      </c>
      <c r="B10" s="20"/>
      <c r="C10" s="20"/>
      <c r="D10" s="20"/>
      <c r="E10" s="20"/>
      <c r="F10" s="21"/>
      <c r="G10" s="22">
        <f>SUM(G8:G9)</f>
        <v>108.5</v>
      </c>
      <c r="H10" s="22">
        <f>SUM(H8:H9)</f>
        <v>25.56</v>
      </c>
      <c r="I10" s="22">
        <f>SUM(I8:I9)</f>
        <v>82.94</v>
      </c>
      <c r="J10" s="41">
        <f>AVERAGE(J8:J9)</f>
        <v>6671.19</v>
      </c>
      <c r="K10" s="41">
        <f>AVERAGE(K8:K9)</f>
        <v>5936.1757</v>
      </c>
      <c r="L10" s="41">
        <f>SUM(L8:L9)</f>
        <v>723824.33</v>
      </c>
      <c r="M10" s="41">
        <f>SUM(M8:M9)</f>
        <v>644075.06345</v>
      </c>
      <c r="N10" s="16"/>
      <c r="O10" s="16"/>
    </row>
    <row r="11" s="2" customFormat="1" ht="48" customHeight="1" spans="1:15">
      <c r="A11" s="23" t="s">
        <v>38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42"/>
    </row>
    <row r="12" s="2" customFormat="1" ht="39" customHeight="1" spans="1:15">
      <c r="A12" s="25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="2" customFormat="1" ht="33" customHeight="1" spans="1:15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36"/>
      <c r="L13" s="36"/>
      <c r="M13" s="43"/>
      <c r="N13" s="25"/>
      <c r="O13" s="11"/>
    </row>
    <row r="14" s="1" customFormat="1" ht="18.75" spans="1:15">
      <c r="A14" s="26"/>
      <c r="B14" s="26"/>
      <c r="C14" s="26"/>
      <c r="D14" s="26"/>
      <c r="E14" s="26"/>
      <c r="F14" s="26"/>
      <c r="G14" s="26"/>
      <c r="H14" s="26"/>
      <c r="I14" s="44"/>
      <c r="J14" s="45"/>
      <c r="K14" s="46"/>
      <c r="L14" s="46"/>
      <c r="M14" s="47"/>
      <c r="N14" s="26"/>
      <c r="O14" s="28"/>
    </row>
    <row r="15" s="1" customFormat="1" ht="18.75" spans="1:15">
      <c r="A15" s="27" t="s">
        <v>32</v>
      </c>
      <c r="B15" s="27"/>
      <c r="C15" s="28"/>
      <c r="D15" s="28"/>
      <c r="E15" s="28"/>
      <c r="F15" s="28"/>
      <c r="G15" s="28"/>
      <c r="H15" s="29"/>
      <c r="I15" s="28"/>
      <c r="J15" s="28"/>
      <c r="K15" s="48"/>
      <c r="L15" s="48"/>
      <c r="M15" s="49"/>
      <c r="N15" s="28"/>
      <c r="O15" s="28"/>
    </row>
    <row r="16" s="1" customFormat="1" ht="18.75" spans="1:15">
      <c r="A16" s="28"/>
      <c r="B16" s="28"/>
      <c r="C16" s="28"/>
      <c r="D16" s="28"/>
      <c r="E16" s="28"/>
      <c r="F16" s="28"/>
      <c r="G16" s="28"/>
      <c r="H16" s="28"/>
      <c r="I16" s="50"/>
      <c r="J16" s="28"/>
      <c r="K16" s="51"/>
      <c r="L16" s="51"/>
      <c r="M16" s="49"/>
      <c r="N16" s="28"/>
      <c r="O16" s="28"/>
    </row>
    <row r="17" s="1" customFormat="1" ht="18.75" spans="1:15">
      <c r="A17" s="27" t="s">
        <v>33</v>
      </c>
      <c r="B17" s="27"/>
      <c r="C17" s="27"/>
      <c r="D17" s="27"/>
      <c r="E17" s="27"/>
      <c r="F17" s="27"/>
      <c r="G17" s="28"/>
      <c r="H17" s="28"/>
      <c r="I17" s="28"/>
      <c r="J17" s="28"/>
      <c r="K17" s="48"/>
      <c r="L17" s="48"/>
      <c r="M17" s="49"/>
      <c r="N17" s="28"/>
      <c r="O17" s="28"/>
    </row>
    <row r="18" s="1" customForma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30"/>
      <c r="L18" s="30"/>
      <c r="M18" s="31"/>
      <c r="N18" s="8"/>
      <c r="O18" s="8"/>
    </row>
    <row r="19" s="1" customForma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30"/>
      <c r="L19" s="30"/>
      <c r="M19" s="31"/>
      <c r="N19" s="8"/>
      <c r="O19" s="8"/>
    </row>
    <row r="20" s="1" customFormat="1" spans="1:15">
      <c r="A20" s="8"/>
      <c r="B20" s="8"/>
      <c r="C20" s="8"/>
      <c r="D20" s="8"/>
      <c r="E20" s="8"/>
      <c r="F20" s="8"/>
      <c r="G20" s="8"/>
      <c r="H20" s="8"/>
      <c r="I20" s="8"/>
      <c r="J20" s="8"/>
      <c r="K20" s="30"/>
      <c r="L20" s="30"/>
      <c r="M20" s="31"/>
      <c r="N20" s="8"/>
      <c r="O20" s="8"/>
    </row>
    <row r="21" s="1" customFormat="1" spans="1:15">
      <c r="A21" s="8"/>
      <c r="B21" s="8"/>
      <c r="C21" s="8"/>
      <c r="D21" s="8"/>
      <c r="E21" s="8"/>
      <c r="F21" s="8"/>
      <c r="G21" s="8"/>
      <c r="H21" s="8"/>
      <c r="I21" s="8"/>
      <c r="J21" s="8"/>
      <c r="K21" s="30"/>
      <c r="L21" s="30"/>
      <c r="M21" s="31"/>
      <c r="N21" s="8"/>
      <c r="O21" s="8"/>
    </row>
  </sheetData>
  <autoFilter ref="A7:O11">
    <extLst/>
  </autoFilter>
  <mergeCells count="11">
    <mergeCell ref="B2:O2"/>
    <mergeCell ref="K4:O4"/>
    <mergeCell ref="K5:O5"/>
    <mergeCell ref="A6:G6"/>
    <mergeCell ref="K6:O6"/>
    <mergeCell ref="A10:F10"/>
    <mergeCell ref="A11:O11"/>
    <mergeCell ref="A12:O12"/>
    <mergeCell ref="A13:N13"/>
    <mergeCell ref="A15:B15"/>
    <mergeCell ref="A17:F17"/>
  </mergeCells>
  <printOptions horizontalCentered="1"/>
  <pageMargins left="0" right="0" top="0.314583333333333" bottom="0.354166666666667" header="0" footer="0"/>
  <pageSetup paperSize="9" scale="73" fitToHeight="0" orientation="landscape" horizontalDpi="600" verticalDpi="600"/>
  <headerFooter alignWithMargins="0" scaleWithDoc="0">
    <oddFooter>&amp;C&amp;P</oddFooter>
  </headerFooter>
  <colBreaks count="1" manualBreakCount="1">
    <brk id="15" max="653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20栋 下浮</vt:lpstr>
      <vt:lpstr>21栋 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2026-04-27T03:54:09Z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