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栋7套 下浮" sheetId="1" r:id="rId1"/>
    <sheet name="3栋 27套下浮" sheetId="2" r:id="rId2"/>
    <sheet name="11栋 35套下浮" sheetId="5" r:id="rId3"/>
    <sheet name="12栋 36套下浮  " sheetId="6" r:id="rId4"/>
  </sheets>
  <definedNames>
    <definedName name="_xlnm._FilterDatabase" localSheetId="3" hidden="1">'12栋 36套下浮  '!$A$7:$P$45</definedName>
    <definedName name="_xlnm._FilterDatabase" localSheetId="0" hidden="1">'2栋7套 下浮'!$A$7:$N$16</definedName>
    <definedName name="_xlnm.Print_Area" localSheetId="0">'2栋7套 下浮'!$A$1:$O$22</definedName>
    <definedName name="_xlnm.Print_Titles" localSheetId="0">'2栋7套 下浮'!$7:$7</definedName>
    <definedName name="_xlnm._FilterDatabase" localSheetId="1" hidden="1">'3栋 27套下浮'!$A$7:$N$36</definedName>
    <definedName name="_xlnm.Print_Area" localSheetId="1">'3栋 27套下浮'!$A$1:$O$42</definedName>
    <definedName name="_xlnm.Print_Titles" localSheetId="1">'3栋 27套下浮'!$7:$7</definedName>
    <definedName name="_xlnm._FilterDatabase" localSheetId="2" hidden="1">'11栋 35套下浮'!$A$7:$O$44</definedName>
    <definedName name="_xlnm.Print_Area" localSheetId="2">'11栋 35套下浮'!$A$1:$P$50</definedName>
    <definedName name="_xlnm.Print_Titles" localSheetId="2">'11栋 35套下浮'!$7:$7</definedName>
    <definedName name="_xlnm.Print_Area" localSheetId="3">'12栋 36套下浮  '!$A$1:$P$51</definedName>
    <definedName name="_xlnm.Print_Titles" localSheetId="3">'12栋 36套下浮  '!$7:$7</definedName>
  </definedNames>
  <calcPr calcId="144525"/>
</workbook>
</file>

<file path=xl/sharedStrings.xml><?xml version="1.0" encoding="utf-8"?>
<sst xmlns="http://schemas.openxmlformats.org/spreadsheetml/2006/main" count="643" uniqueCount="86">
  <si>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</si>
  <si>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</si>
  <si>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</si>
  <si>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</si>
  <si>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</si>
  <si>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</si>
  <si>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销售价格备案编号：[2026]012号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</si>
  <si>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</si>
  <si>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</si>
  <si>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</si>
  <si>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</si>
  <si>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</si>
  <si>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</si>
  <si>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</si>
  <si>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</si>
  <si>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</si>
  <si>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</si>
  <si>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</si>
  <si>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</si>
  <si>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</si>
  <si>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</si>
  <si>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</si>
  <si>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</si>
  <si>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2栋</t>
  </si>
  <si>
    <t>201房</t>
  </si>
  <si>
    <t>三居室</t>
  </si>
  <si>
    <t>现售</t>
  </si>
  <si>
    <t>毛坯</t>
  </si>
  <si>
    <t>202房</t>
  </si>
  <si>
    <t>203房</t>
  </si>
  <si>
    <t>303房</t>
  </si>
  <si>
    <t>403房</t>
  </si>
  <si>
    <t>1503房</t>
  </si>
  <si>
    <t>1803房</t>
  </si>
  <si>
    <t>本楼栋总面积/均价</t>
  </si>
  <si>
    <r>
      <t>本栋销售住宅共70套，本次申请住宅共7套，销售住宅总建筑面积：713.03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，套内面积：580.08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，分摊面积：132.95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，销售均价：7501.72元/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（建筑面积）、9230.27元/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</si>
  <si>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</si>
  <si>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</si>
  <si>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</si>
  <si>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</si>
  <si>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3栋</t>
  </si>
  <si>
    <t>102房</t>
  </si>
  <si>
    <t>103房</t>
  </si>
  <si>
    <t>301房</t>
  </si>
  <si>
    <t>302房</t>
  </si>
  <si>
    <t>304房</t>
  </si>
  <si>
    <t>401房</t>
  </si>
  <si>
    <t>402房</t>
  </si>
  <si>
    <t>404房</t>
  </si>
  <si>
    <t>502房</t>
  </si>
  <si>
    <t>503房</t>
  </si>
  <si>
    <t>603房</t>
  </si>
  <si>
    <t>703房</t>
  </si>
  <si>
    <t>803房</t>
  </si>
  <si>
    <t>903房</t>
  </si>
  <si>
    <t>1003房</t>
  </si>
  <si>
    <t>1103房</t>
  </si>
  <si>
    <t>1203房</t>
  </si>
  <si>
    <t>1303房</t>
  </si>
  <si>
    <t>1403房</t>
  </si>
  <si>
    <t>1404房</t>
  </si>
  <si>
    <t>1703房</t>
  </si>
  <si>
    <r>
      <t>本栋销售住宅共70套，本次申请住宅共27套，销售住宅总建筑面积：2597.89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，套内面积：2113.45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，分摊面积：484.44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，销售均价：7469.9元/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（建筑面积）、9180.86元/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</si>
  <si>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r>
      <t>原售建筑面积（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</si>
  <si>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现测建筑面积（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</si>
  <si>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11栋</t>
  </si>
  <si>
    <t>101房</t>
  </si>
  <si>
    <t>501房</t>
  </si>
  <si>
    <t>504房</t>
  </si>
  <si>
    <t>604房</t>
  </si>
  <si>
    <t>702房</t>
  </si>
  <si>
    <t>704房</t>
  </si>
  <si>
    <t>804房</t>
  </si>
  <si>
    <t>904房</t>
  </si>
  <si>
    <t>1004房</t>
  </si>
  <si>
    <t>1104房</t>
  </si>
  <si>
    <t>1204房</t>
  </si>
  <si>
    <t>1304房</t>
  </si>
  <si>
    <r>
      <t>本栋销售住宅共70套，本次申请住宅共35套，销售住宅总建筑面积：3443.66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，套内面积：2801.73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，分摊面积：641.93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，销售均价：7414.31元/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（建筑面积）、9113.5元/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</si>
  <si>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12栋</t>
  </si>
  <si>
    <t>601房</t>
  </si>
  <si>
    <t>602房</t>
  </si>
  <si>
    <t>701房</t>
  </si>
  <si>
    <t>801房</t>
  </si>
  <si>
    <t>1603房</t>
  </si>
  <si>
    <r>
      <t>本栋销售住宅共70套，本次申请住宅共36套，销售住宅总建筑面积：3506.33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，套内面积：2852.73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，分摊面积：653.6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，销售均价：7455.72元/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（建筑面积）、9162.14元/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</si>
</sst>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0_ "/>
  </numFmts>
  <fonts count="36"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4"/>
      <color rgb="FFFF0000"/>
      <name val="方正小标宋_GBK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8"/>
      <name val="方正小标宋_GBK"/>
      <charset val="134"/>
    </font>
    <font>
      <sz val="18"/>
      <color rgb="FFFF0000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/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8" fontId="7" fillId="0" borderId="2" xfId="49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8" fontId="8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left" vertical="center" wrapText="1"/>
    </xf>
    <xf numFmtId="178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8" fontId="7" fillId="0" borderId="2" xfId="49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178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left" vertical="center" wrapText="1"/>
    </xf>
    <xf numFmtId="178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pane ySplit="7" topLeftCell="A8" activePane="bottomLeft" state="frozen"/>
      <selection/>
      <selection pane="bottomLeft" activeCell="P12" sqref="P12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1" width="13.625" style="6" customWidth="1"/>
    <col min="12" max="12" width="15.5" style="6" customWidth="1"/>
    <col min="13" max="13" width="15.5" style="7" customWidth="1"/>
    <col min="14" max="14" width="11.75" style="5" customWidth="1"/>
    <col min="15" max="15" width="8.75" style="5"/>
  </cols>
  <sheetData>
    <row r="1" s="57" customForma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81"/>
      <c r="L1" s="81"/>
      <c r="M1" s="82"/>
      <c r="N1" s="60"/>
      <c r="O1" s="60"/>
    </row>
    <row r="2" s="57" customFormat="1" ht="25" customHeight="1" spans="1:15">
      <c r="A2" s="60"/>
      <c r="B2" s="61" t="s">
        <v>0</v>
      </c>
      <c r="C2" s="61"/>
      <c r="D2" s="61"/>
      <c r="E2" s="61"/>
      <c r="F2" s="61"/>
      <c r="G2" s="61"/>
      <c r="H2" s="61"/>
      <c r="I2" s="61"/>
      <c r="J2" s="61"/>
      <c r="K2" s="83"/>
      <c r="L2" s="83"/>
      <c r="M2" s="84"/>
      <c r="N2" s="61"/>
      <c r="O2" s="61"/>
    </row>
    <row r="3" s="57" customFormat="1" spans="1:15">
      <c r="A3" s="60"/>
      <c r="B3" s="60"/>
      <c r="C3" s="60"/>
      <c r="D3" s="60"/>
      <c r="E3" s="60"/>
      <c r="F3" s="60"/>
      <c r="G3" s="60"/>
      <c r="H3" s="60"/>
      <c r="I3" s="60"/>
      <c r="J3" s="60"/>
      <c r="K3" s="81"/>
      <c r="L3" s="81"/>
      <c r="M3" s="82"/>
      <c r="N3" s="60"/>
      <c r="O3" s="60"/>
    </row>
    <row r="4" s="58" customFormat="1" ht="22" customHeight="1" spans="1:15">
      <c r="A4" s="62" t="s">
        <v>1</v>
      </c>
      <c r="B4" s="62"/>
      <c r="C4" s="62"/>
      <c r="D4" s="62"/>
      <c r="E4" s="62"/>
      <c r="F4" s="62"/>
      <c r="G4" s="62"/>
      <c r="H4" s="62"/>
      <c r="I4" s="63"/>
      <c r="J4" s="64" t="s">
        <v>2</v>
      </c>
      <c r="K4" s="85" t="s">
        <v>3</v>
      </c>
      <c r="L4" s="85"/>
      <c r="M4" s="86"/>
      <c r="N4" s="64"/>
      <c r="O4" s="64"/>
    </row>
    <row r="5" s="58" customFormat="1" ht="22" customHeight="1" spans="1:15">
      <c r="A5" s="63"/>
      <c r="B5" s="64"/>
      <c r="C5" s="64"/>
      <c r="D5" s="64"/>
      <c r="E5" s="64"/>
      <c r="F5" s="64"/>
      <c r="G5" s="64"/>
      <c r="H5" s="63"/>
      <c r="I5" s="63"/>
      <c r="J5" s="63" t="s">
        <v>4</v>
      </c>
      <c r="K5" s="87" t="s">
        <v>5</v>
      </c>
      <c r="L5" s="87"/>
      <c r="M5" s="87"/>
      <c r="N5" s="87"/>
      <c r="O5" s="87"/>
    </row>
    <row r="6" s="58" customFormat="1" ht="22" customHeight="1" spans="1:15">
      <c r="A6" s="65" t="s">
        <v>6</v>
      </c>
      <c r="B6" s="65"/>
      <c r="C6" s="65"/>
      <c r="D6" s="65"/>
      <c r="E6" s="65"/>
      <c r="F6" s="65"/>
      <c r="G6" s="65"/>
      <c r="H6" s="64"/>
      <c r="I6" s="63"/>
      <c r="J6" s="64" t="s">
        <v>7</v>
      </c>
      <c r="K6" s="88">
        <v>46043</v>
      </c>
      <c r="L6" s="88"/>
      <c r="M6" s="89"/>
      <c r="N6" s="88"/>
      <c r="O6" s="88"/>
    </row>
    <row r="7" s="58" customFormat="1" ht="58" customHeight="1" spans="1:15">
      <c r="A7" s="66" t="s">
        <v>8</v>
      </c>
      <c r="B7" s="67" t="s">
        <v>9</v>
      </c>
      <c r="C7" s="67" t="s">
        <v>10</v>
      </c>
      <c r="D7" s="67" t="s">
        <v>11</v>
      </c>
      <c r="E7" s="67" t="s">
        <v>12</v>
      </c>
      <c r="F7" s="67" t="s">
        <v>13</v>
      </c>
      <c r="G7" s="67" t="s">
        <v>14</v>
      </c>
      <c r="H7" s="67" t="s">
        <v>15</v>
      </c>
      <c r="I7" s="67" t="s">
        <v>16</v>
      </c>
      <c r="J7" s="67" t="s">
        <v>17</v>
      </c>
      <c r="K7" s="90" t="s">
        <v>18</v>
      </c>
      <c r="L7" s="91" t="s">
        <v>19</v>
      </c>
      <c r="M7" s="67" t="s">
        <v>20</v>
      </c>
      <c r="N7" s="67" t="s">
        <v>21</v>
      </c>
      <c r="O7" s="67" t="s">
        <v>22</v>
      </c>
    </row>
    <row r="8" s="58" customFormat="1" ht="30" customHeight="1" spans="1:15">
      <c r="A8" s="68">
        <v>1</v>
      </c>
      <c r="B8" s="67" t="s">
        <v>23</v>
      </c>
      <c r="C8" s="69" t="s">
        <v>24</v>
      </c>
      <c r="D8" s="67">
        <v>2</v>
      </c>
      <c r="E8" s="67" t="s">
        <v>25</v>
      </c>
      <c r="F8" s="70">
        <v>2.95</v>
      </c>
      <c r="G8" s="67">
        <v>96.09</v>
      </c>
      <c r="H8" s="67">
        <v>17.92</v>
      </c>
      <c r="I8" s="67">
        <f t="shared" ref="I8:I14" si="0">G8-H8</f>
        <v>78.17</v>
      </c>
      <c r="J8" s="90">
        <v>8500</v>
      </c>
      <c r="K8" s="90">
        <f t="shared" ref="K8:K14" si="1">J8*0.86</f>
        <v>7310</v>
      </c>
      <c r="L8" s="90">
        <v>816765</v>
      </c>
      <c r="M8" s="90">
        <f t="shared" ref="M8:M14" si="2">K8*G8</f>
        <v>702417.9</v>
      </c>
      <c r="N8" s="68" t="s">
        <v>26</v>
      </c>
      <c r="O8" s="68" t="s">
        <v>27</v>
      </c>
    </row>
    <row r="9" s="58" customFormat="1" ht="30" customHeight="1" spans="1:15">
      <c r="A9" s="68">
        <v>2</v>
      </c>
      <c r="B9" s="67" t="s">
        <v>23</v>
      </c>
      <c r="C9" s="69" t="s">
        <v>28</v>
      </c>
      <c r="D9" s="67">
        <v>2</v>
      </c>
      <c r="E9" s="67" t="s">
        <v>25</v>
      </c>
      <c r="F9" s="70">
        <v>2.95</v>
      </c>
      <c r="G9" s="67">
        <v>96.09</v>
      </c>
      <c r="H9" s="67">
        <v>17.92</v>
      </c>
      <c r="I9" s="67">
        <f t="shared" si="0"/>
        <v>78.17</v>
      </c>
      <c r="J9" s="90">
        <v>8500</v>
      </c>
      <c r="K9" s="90">
        <f t="shared" si="1"/>
        <v>7310</v>
      </c>
      <c r="L9" s="90">
        <v>816765</v>
      </c>
      <c r="M9" s="90">
        <f t="shared" si="2"/>
        <v>702417.9</v>
      </c>
      <c r="N9" s="68" t="s">
        <v>26</v>
      </c>
      <c r="O9" s="68" t="s">
        <v>27</v>
      </c>
    </row>
    <row r="10" s="58" customFormat="1" ht="30" customHeight="1" spans="1:15">
      <c r="A10" s="68">
        <v>3</v>
      </c>
      <c r="B10" s="67" t="s">
        <v>23</v>
      </c>
      <c r="C10" s="69" t="s">
        <v>29</v>
      </c>
      <c r="D10" s="67">
        <v>2</v>
      </c>
      <c r="E10" s="67" t="s">
        <v>25</v>
      </c>
      <c r="F10" s="70">
        <v>2.95</v>
      </c>
      <c r="G10" s="67">
        <v>94.33</v>
      </c>
      <c r="H10" s="67">
        <v>17.59</v>
      </c>
      <c r="I10" s="67">
        <f t="shared" si="0"/>
        <v>76.74</v>
      </c>
      <c r="J10" s="90">
        <v>8600</v>
      </c>
      <c r="K10" s="90">
        <f t="shared" si="1"/>
        <v>7396</v>
      </c>
      <c r="L10" s="90">
        <v>811238</v>
      </c>
      <c r="M10" s="90">
        <f t="shared" si="2"/>
        <v>697664.68</v>
      </c>
      <c r="N10" s="68" t="s">
        <v>26</v>
      </c>
      <c r="O10" s="68" t="s">
        <v>27</v>
      </c>
    </row>
    <row r="11" s="58" customFormat="1" ht="30" customHeight="1" spans="1:15">
      <c r="A11" s="68">
        <v>4</v>
      </c>
      <c r="B11" s="67" t="s">
        <v>23</v>
      </c>
      <c r="C11" s="69" t="s">
        <v>30</v>
      </c>
      <c r="D11" s="67">
        <v>3</v>
      </c>
      <c r="E11" s="67" t="s">
        <v>25</v>
      </c>
      <c r="F11" s="70">
        <v>2.95</v>
      </c>
      <c r="G11" s="67">
        <v>106.63</v>
      </c>
      <c r="H11" s="67">
        <v>19.88</v>
      </c>
      <c r="I11" s="67">
        <f t="shared" si="0"/>
        <v>86.75</v>
      </c>
      <c r="J11" s="90">
        <v>8600</v>
      </c>
      <c r="K11" s="90">
        <f t="shared" si="1"/>
        <v>7396</v>
      </c>
      <c r="L11" s="90">
        <v>917018</v>
      </c>
      <c r="M11" s="90">
        <f t="shared" si="2"/>
        <v>788635.48</v>
      </c>
      <c r="N11" s="68" t="s">
        <v>26</v>
      </c>
      <c r="O11" s="68" t="s">
        <v>27</v>
      </c>
    </row>
    <row r="12" s="58" customFormat="1" ht="30" customHeight="1" spans="1:15">
      <c r="A12" s="68">
        <v>5</v>
      </c>
      <c r="B12" s="67" t="s">
        <v>23</v>
      </c>
      <c r="C12" s="69" t="s">
        <v>31</v>
      </c>
      <c r="D12" s="67">
        <v>4</v>
      </c>
      <c r="E12" s="67" t="s">
        <v>25</v>
      </c>
      <c r="F12" s="70">
        <v>2.95</v>
      </c>
      <c r="G12" s="67">
        <v>106.63</v>
      </c>
      <c r="H12" s="67">
        <v>19.88</v>
      </c>
      <c r="I12" s="67">
        <f t="shared" si="0"/>
        <v>86.75</v>
      </c>
      <c r="J12" s="90">
        <v>8820</v>
      </c>
      <c r="K12" s="90">
        <f t="shared" si="1"/>
        <v>7585.2</v>
      </c>
      <c r="L12" s="90">
        <v>940476.6</v>
      </c>
      <c r="M12" s="90">
        <f t="shared" si="2"/>
        <v>808809.876</v>
      </c>
      <c r="N12" s="68" t="s">
        <v>26</v>
      </c>
      <c r="O12" s="68" t="s">
        <v>27</v>
      </c>
    </row>
    <row r="13" s="58" customFormat="1" ht="30" customHeight="1" spans="1:15">
      <c r="A13" s="68">
        <v>6</v>
      </c>
      <c r="B13" s="67" t="s">
        <v>23</v>
      </c>
      <c r="C13" s="69" t="s">
        <v>32</v>
      </c>
      <c r="D13" s="67">
        <v>15</v>
      </c>
      <c r="E13" s="67" t="s">
        <v>25</v>
      </c>
      <c r="F13" s="70">
        <v>2.95</v>
      </c>
      <c r="G13" s="67">
        <v>106.63</v>
      </c>
      <c r="H13" s="67">
        <v>19.88</v>
      </c>
      <c r="I13" s="67">
        <f t="shared" si="0"/>
        <v>86.75</v>
      </c>
      <c r="J13" s="90">
        <v>9000</v>
      </c>
      <c r="K13" s="90">
        <f t="shared" si="1"/>
        <v>7740</v>
      </c>
      <c r="L13" s="90">
        <v>959670</v>
      </c>
      <c r="M13" s="90">
        <f t="shared" si="2"/>
        <v>825316.2</v>
      </c>
      <c r="N13" s="68" t="s">
        <v>26</v>
      </c>
      <c r="O13" s="68" t="s">
        <v>27</v>
      </c>
    </row>
    <row r="14" s="58" customFormat="1" ht="30" customHeight="1" spans="1:15">
      <c r="A14" s="68">
        <v>7</v>
      </c>
      <c r="B14" s="67" t="s">
        <v>23</v>
      </c>
      <c r="C14" s="69" t="s">
        <v>33</v>
      </c>
      <c r="D14" s="67">
        <v>18</v>
      </c>
      <c r="E14" s="67" t="s">
        <v>25</v>
      </c>
      <c r="F14" s="70">
        <v>2.95</v>
      </c>
      <c r="G14" s="67">
        <v>106.63</v>
      </c>
      <c r="H14" s="67">
        <v>19.88</v>
      </c>
      <c r="I14" s="67">
        <f t="shared" si="0"/>
        <v>86.75</v>
      </c>
      <c r="J14" s="90">
        <v>9040.5</v>
      </c>
      <c r="K14" s="90">
        <f t="shared" si="1"/>
        <v>7774.83</v>
      </c>
      <c r="L14" s="90">
        <v>963988.52</v>
      </c>
      <c r="M14" s="90">
        <f t="shared" si="2"/>
        <v>829030.1229</v>
      </c>
      <c r="N14" s="68" t="s">
        <v>26</v>
      </c>
      <c r="O14" s="68" t="s">
        <v>27</v>
      </c>
    </row>
    <row r="15" s="59" customFormat="1" ht="28" customHeight="1" spans="1:15">
      <c r="A15" s="71" t="s">
        <v>34</v>
      </c>
      <c r="B15" s="72"/>
      <c r="C15" s="72"/>
      <c r="D15" s="72"/>
      <c r="E15" s="72"/>
      <c r="F15" s="73"/>
      <c r="G15" s="74">
        <f>SUM(G8:G14)</f>
        <v>713.03</v>
      </c>
      <c r="H15" s="74">
        <f>SUM(H8:H14)</f>
        <v>132.95</v>
      </c>
      <c r="I15" s="74">
        <f>SUM(I8:I14)</f>
        <v>580.08</v>
      </c>
      <c r="J15" s="92">
        <f>AVERAGE(J8:J14)</f>
        <v>8722.92857142857</v>
      </c>
      <c r="K15" s="92">
        <f>AVERAGE(K8:K14)</f>
        <v>7501.71857142857</v>
      </c>
      <c r="L15" s="92">
        <f>SUM(L8:L14)</f>
        <v>6225921.12</v>
      </c>
      <c r="M15" s="92">
        <f>SUM(M8:M14)</f>
        <v>5354292.1589</v>
      </c>
      <c r="N15" s="68"/>
      <c r="O15" s="68"/>
    </row>
    <row r="16" s="58" customFormat="1" ht="45" customHeight="1" spans="1:15">
      <c r="A16" s="75" t="s">
        <v>35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93"/>
    </row>
    <row r="17" s="58" customFormat="1" ht="47" customHeight="1" spans="1:15">
      <c r="A17" s="77" t="s">
        <v>36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="58" customFormat="1" ht="33" customHeight="1" spans="1:15">
      <c r="A18" s="77" t="s">
        <v>37</v>
      </c>
      <c r="B18" s="77"/>
      <c r="C18" s="77"/>
      <c r="D18" s="77"/>
      <c r="E18" s="77"/>
      <c r="F18" s="77"/>
      <c r="G18" s="77"/>
      <c r="H18" s="77"/>
      <c r="I18" s="77"/>
      <c r="J18" s="77"/>
      <c r="K18" s="87"/>
      <c r="L18" s="87"/>
      <c r="M18" s="94"/>
      <c r="N18" s="77"/>
      <c r="O18" s="63"/>
    </row>
    <row r="19" s="57" customFormat="1" ht="18.75" spans="1:15">
      <c r="A19" s="78"/>
      <c r="B19" s="78"/>
      <c r="C19" s="78"/>
      <c r="D19" s="78"/>
      <c r="E19" s="78"/>
      <c r="F19" s="78"/>
      <c r="G19" s="78"/>
      <c r="H19" s="78"/>
      <c r="I19" s="95"/>
      <c r="J19" s="78"/>
      <c r="K19" s="96"/>
      <c r="L19" s="96"/>
      <c r="M19" s="97"/>
      <c r="N19" s="78"/>
      <c r="O19" s="80"/>
    </row>
    <row r="20" s="57" customFormat="1" ht="18.75" spans="1:15">
      <c r="A20" s="79" t="s">
        <v>38</v>
      </c>
      <c r="B20" s="79"/>
      <c r="C20" s="80"/>
      <c r="D20" s="80"/>
      <c r="E20" s="80"/>
      <c r="F20" s="80"/>
      <c r="G20" s="80"/>
      <c r="H20" s="80"/>
      <c r="I20" s="80"/>
      <c r="J20" s="80"/>
      <c r="K20" s="98"/>
      <c r="L20" s="98"/>
      <c r="M20" s="99"/>
      <c r="N20" s="80"/>
      <c r="O20" s="80"/>
    </row>
    <row r="21" s="57" customFormat="1" ht="18.75" spans="1:1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100"/>
      <c r="L21" s="100"/>
      <c r="M21" s="99"/>
      <c r="N21" s="80"/>
      <c r="O21" s="80"/>
    </row>
    <row r="22" s="57" customFormat="1" ht="18.75" spans="1:15">
      <c r="A22" s="79" t="s">
        <v>39</v>
      </c>
      <c r="B22" s="79"/>
      <c r="C22" s="79"/>
      <c r="D22" s="79"/>
      <c r="E22" s="79"/>
      <c r="F22" s="79"/>
      <c r="G22" s="80"/>
      <c r="H22" s="80"/>
      <c r="I22" s="80"/>
      <c r="J22" s="80"/>
      <c r="K22" s="98"/>
      <c r="L22" s="98"/>
      <c r="M22" s="99"/>
      <c r="N22" s="80"/>
      <c r="O22" s="80"/>
    </row>
  </sheetData>
  <mergeCells count="11">
    <mergeCell ref="B2:O2"/>
    <mergeCell ref="K4:O4"/>
    <mergeCell ref="K5:O5"/>
    <mergeCell ref="A6:G6"/>
    <mergeCell ref="K6:O6"/>
    <mergeCell ref="A15:F15"/>
    <mergeCell ref="A16:O16"/>
    <mergeCell ref="A17:O17"/>
    <mergeCell ref="A18:N18"/>
    <mergeCell ref="A20:B20"/>
    <mergeCell ref="A22:F22"/>
  </mergeCells>
  <printOptions horizontalCentered="1"/>
  <pageMargins left="0" right="0" top="0.432638888888889" bottom="0.354166666666667" header="0" footer="0"/>
  <pageSetup paperSize="9" scale="78" fitToHeight="0" orientation="landscape" horizontalDpi="600" verticalDpi="600"/>
  <headerFooter alignWithMargins="0" scaleWithDoc="0">
    <oddFooter>&amp;C&amp;P</oddFooter>
  </headerFooter>
  <colBreaks count="1" manualBreakCount="1">
    <brk id="15" max="653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workbookViewId="0">
      <pane ySplit="7" topLeftCell="A29" activePane="bottomLeft" state="frozen"/>
      <selection/>
      <selection pane="bottomLeft" activeCell="P35" sqref="P35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1" width="13.625" style="6" customWidth="1"/>
    <col min="12" max="12" width="15.375" style="6" customWidth="1"/>
    <col min="13" max="13" width="15.375" style="7" customWidth="1"/>
    <col min="14" max="14" width="11.75" style="5" customWidth="1"/>
    <col min="15" max="15" width="8.75" style="5"/>
  </cols>
  <sheetData>
    <row r="1" s="57" customForma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81"/>
      <c r="L1" s="81"/>
      <c r="M1" s="82"/>
      <c r="N1" s="60"/>
      <c r="O1" s="60"/>
    </row>
    <row r="2" s="57" customFormat="1" ht="25" customHeight="1" spans="1:15">
      <c r="A2" s="60"/>
      <c r="B2" s="61" t="s">
        <v>0</v>
      </c>
      <c r="C2" s="61"/>
      <c r="D2" s="61"/>
      <c r="E2" s="61"/>
      <c r="F2" s="61"/>
      <c r="G2" s="61"/>
      <c r="H2" s="61"/>
      <c r="I2" s="61"/>
      <c r="J2" s="61"/>
      <c r="K2" s="83"/>
      <c r="L2" s="83"/>
      <c r="M2" s="84"/>
      <c r="N2" s="61"/>
      <c r="O2" s="61"/>
    </row>
    <row r="3" s="57" customFormat="1" ht="12" customHeight="1" spans="1:15">
      <c r="A3" s="60"/>
      <c r="B3" s="60"/>
      <c r="C3" s="60"/>
      <c r="D3" s="60"/>
      <c r="E3" s="60"/>
      <c r="F3" s="60"/>
      <c r="G3" s="60"/>
      <c r="H3" s="60"/>
      <c r="I3" s="60"/>
      <c r="J3" s="60"/>
      <c r="K3" s="81"/>
      <c r="L3" s="81"/>
      <c r="M3" s="82"/>
      <c r="N3" s="60"/>
      <c r="O3" s="60"/>
    </row>
    <row r="4" s="58" customFormat="1" ht="22" customHeight="1" spans="1:15">
      <c r="A4" s="62" t="s">
        <v>1</v>
      </c>
      <c r="B4" s="62"/>
      <c r="C4" s="62"/>
      <c r="D4" s="62"/>
      <c r="E4" s="62"/>
      <c r="F4" s="62"/>
      <c r="G4" s="62"/>
      <c r="H4" s="62"/>
      <c r="I4" s="63"/>
      <c r="J4" s="64" t="s">
        <v>2</v>
      </c>
      <c r="K4" s="85" t="s">
        <v>3</v>
      </c>
      <c r="L4" s="85"/>
      <c r="M4" s="86"/>
      <c r="N4" s="64"/>
      <c r="O4" s="64"/>
    </row>
    <row r="5" s="58" customFormat="1" ht="22" customHeight="1" spans="1:15">
      <c r="A5" s="63"/>
      <c r="B5" s="64"/>
      <c r="C5" s="64"/>
      <c r="D5" s="64"/>
      <c r="E5" s="64"/>
      <c r="F5" s="64"/>
      <c r="G5" s="64"/>
      <c r="H5" s="63"/>
      <c r="I5" s="63"/>
      <c r="J5" s="63" t="s">
        <v>4</v>
      </c>
      <c r="K5" s="87" t="s">
        <v>5</v>
      </c>
      <c r="L5" s="87"/>
      <c r="M5" s="87"/>
      <c r="N5" s="87"/>
      <c r="O5" s="87"/>
    </row>
    <row r="6" s="58" customFormat="1" ht="22" customHeight="1" spans="1:15">
      <c r="A6" s="65" t="s">
        <v>6</v>
      </c>
      <c r="B6" s="65"/>
      <c r="C6" s="65"/>
      <c r="D6" s="65"/>
      <c r="E6" s="65"/>
      <c r="F6" s="65"/>
      <c r="G6" s="65"/>
      <c r="H6" s="64"/>
      <c r="I6" s="63"/>
      <c r="J6" s="64" t="s">
        <v>7</v>
      </c>
      <c r="K6" s="88">
        <v>46043</v>
      </c>
      <c r="L6" s="88"/>
      <c r="M6" s="89"/>
      <c r="N6" s="88"/>
      <c r="O6" s="88"/>
    </row>
    <row r="7" s="58" customFormat="1" ht="58" customHeight="1" spans="1:15">
      <c r="A7" s="66" t="s">
        <v>8</v>
      </c>
      <c r="B7" s="67" t="s">
        <v>9</v>
      </c>
      <c r="C7" s="67" t="s">
        <v>10</v>
      </c>
      <c r="D7" s="67" t="s">
        <v>11</v>
      </c>
      <c r="E7" s="67" t="s">
        <v>12</v>
      </c>
      <c r="F7" s="67" t="s">
        <v>13</v>
      </c>
      <c r="G7" s="67" t="s">
        <v>14</v>
      </c>
      <c r="H7" s="67" t="s">
        <v>15</v>
      </c>
      <c r="I7" s="67" t="s">
        <v>16</v>
      </c>
      <c r="J7" s="67" t="s">
        <v>17</v>
      </c>
      <c r="K7" s="90" t="s">
        <v>18</v>
      </c>
      <c r="L7" s="91" t="s">
        <v>19</v>
      </c>
      <c r="M7" s="67" t="s">
        <v>20</v>
      </c>
      <c r="N7" s="67" t="s">
        <v>21</v>
      </c>
      <c r="O7" s="67" t="s">
        <v>22</v>
      </c>
    </row>
    <row r="8" s="58" customFormat="1" ht="30" customHeight="1" spans="1:15">
      <c r="A8" s="68">
        <v>1</v>
      </c>
      <c r="B8" s="67" t="s">
        <v>40</v>
      </c>
      <c r="C8" s="69" t="s">
        <v>41</v>
      </c>
      <c r="D8" s="67">
        <v>1</v>
      </c>
      <c r="E8" s="67" t="s">
        <v>25</v>
      </c>
      <c r="F8" s="70">
        <v>2.95</v>
      </c>
      <c r="G8" s="67">
        <v>96.09</v>
      </c>
      <c r="H8" s="67">
        <v>17.92</v>
      </c>
      <c r="I8" s="67">
        <f t="shared" ref="I8:I34" si="0">G8-H8</f>
        <v>78.17</v>
      </c>
      <c r="J8" s="90">
        <v>8400</v>
      </c>
      <c r="K8" s="90">
        <f t="shared" ref="K8:K34" si="1">J8*0.86</f>
        <v>7224</v>
      </c>
      <c r="L8" s="90">
        <v>807156</v>
      </c>
      <c r="M8" s="90">
        <f t="shared" ref="M8:M34" si="2">K8*G8</f>
        <v>694154.16</v>
      </c>
      <c r="N8" s="68" t="s">
        <v>26</v>
      </c>
      <c r="O8" s="68" t="s">
        <v>27</v>
      </c>
    </row>
    <row r="9" s="58" customFormat="1" ht="30" customHeight="1" spans="1:15">
      <c r="A9" s="68">
        <v>2</v>
      </c>
      <c r="B9" s="67" t="s">
        <v>40</v>
      </c>
      <c r="C9" s="69" t="s">
        <v>42</v>
      </c>
      <c r="D9" s="67">
        <v>1</v>
      </c>
      <c r="E9" s="67" t="s">
        <v>25</v>
      </c>
      <c r="F9" s="70">
        <v>2.95</v>
      </c>
      <c r="G9" s="67">
        <v>94.33</v>
      </c>
      <c r="H9" s="67">
        <v>17.59</v>
      </c>
      <c r="I9" s="67">
        <f t="shared" si="0"/>
        <v>76.74</v>
      </c>
      <c r="J9" s="90">
        <v>8600</v>
      </c>
      <c r="K9" s="90">
        <f t="shared" si="1"/>
        <v>7396</v>
      </c>
      <c r="L9" s="90">
        <v>811238</v>
      </c>
      <c r="M9" s="90">
        <f t="shared" si="2"/>
        <v>697664.68</v>
      </c>
      <c r="N9" s="68" t="s">
        <v>26</v>
      </c>
      <c r="O9" s="68" t="s">
        <v>27</v>
      </c>
    </row>
    <row r="10" s="58" customFormat="1" ht="30" customHeight="1" spans="1:15">
      <c r="A10" s="68">
        <v>3</v>
      </c>
      <c r="B10" s="67" t="s">
        <v>40</v>
      </c>
      <c r="C10" s="69" t="s">
        <v>24</v>
      </c>
      <c r="D10" s="67">
        <v>2</v>
      </c>
      <c r="E10" s="67" t="s">
        <v>25</v>
      </c>
      <c r="F10" s="70">
        <v>2.95</v>
      </c>
      <c r="G10" s="67">
        <v>96.09</v>
      </c>
      <c r="H10" s="67">
        <v>17.92</v>
      </c>
      <c r="I10" s="67">
        <f t="shared" si="0"/>
        <v>78.17</v>
      </c>
      <c r="J10" s="90">
        <v>8500</v>
      </c>
      <c r="K10" s="90">
        <f t="shared" si="1"/>
        <v>7310</v>
      </c>
      <c r="L10" s="90">
        <v>816765</v>
      </c>
      <c r="M10" s="90">
        <f t="shared" si="2"/>
        <v>702417.9</v>
      </c>
      <c r="N10" s="68" t="s">
        <v>26</v>
      </c>
      <c r="O10" s="68" t="s">
        <v>27</v>
      </c>
    </row>
    <row r="11" s="58" customFormat="1" ht="30" customHeight="1" spans="1:15">
      <c r="A11" s="68">
        <v>4</v>
      </c>
      <c r="B11" s="67" t="s">
        <v>40</v>
      </c>
      <c r="C11" s="69" t="s">
        <v>28</v>
      </c>
      <c r="D11" s="67">
        <v>2</v>
      </c>
      <c r="E11" s="67" t="s">
        <v>25</v>
      </c>
      <c r="F11" s="70">
        <v>2.95</v>
      </c>
      <c r="G11" s="67">
        <v>96.09</v>
      </c>
      <c r="H11" s="67">
        <v>17.92</v>
      </c>
      <c r="I11" s="67">
        <f t="shared" si="0"/>
        <v>78.17</v>
      </c>
      <c r="J11" s="90">
        <v>8500</v>
      </c>
      <c r="K11" s="90">
        <f t="shared" si="1"/>
        <v>7310</v>
      </c>
      <c r="L11" s="90">
        <v>816765</v>
      </c>
      <c r="M11" s="90">
        <f t="shared" si="2"/>
        <v>702417.9</v>
      </c>
      <c r="N11" s="68" t="s">
        <v>26</v>
      </c>
      <c r="O11" s="68" t="s">
        <v>27</v>
      </c>
    </row>
    <row r="12" s="58" customFormat="1" ht="30" customHeight="1" spans="1:15">
      <c r="A12" s="68">
        <v>5</v>
      </c>
      <c r="B12" s="67" t="s">
        <v>40</v>
      </c>
      <c r="C12" s="69" t="s">
        <v>29</v>
      </c>
      <c r="D12" s="67">
        <v>2</v>
      </c>
      <c r="E12" s="67" t="s">
        <v>25</v>
      </c>
      <c r="F12" s="70">
        <v>2.95</v>
      </c>
      <c r="G12" s="67">
        <v>94.33</v>
      </c>
      <c r="H12" s="67">
        <v>17.59</v>
      </c>
      <c r="I12" s="67">
        <f t="shared" si="0"/>
        <v>76.74</v>
      </c>
      <c r="J12" s="90">
        <v>8600</v>
      </c>
      <c r="K12" s="90">
        <f t="shared" si="1"/>
        <v>7396</v>
      </c>
      <c r="L12" s="90">
        <v>811238</v>
      </c>
      <c r="M12" s="90">
        <f t="shared" si="2"/>
        <v>697664.68</v>
      </c>
      <c r="N12" s="68" t="s">
        <v>26</v>
      </c>
      <c r="O12" s="68" t="s">
        <v>27</v>
      </c>
    </row>
    <row r="13" s="58" customFormat="1" ht="30" customHeight="1" spans="1:15">
      <c r="A13" s="68">
        <v>6</v>
      </c>
      <c r="B13" s="67" t="s">
        <v>40</v>
      </c>
      <c r="C13" s="69" t="s">
        <v>43</v>
      </c>
      <c r="D13" s="67">
        <v>3</v>
      </c>
      <c r="E13" s="67" t="s">
        <v>25</v>
      </c>
      <c r="F13" s="70">
        <v>2.95</v>
      </c>
      <c r="G13" s="67">
        <v>96.09</v>
      </c>
      <c r="H13" s="67">
        <v>17.92</v>
      </c>
      <c r="I13" s="67">
        <f t="shared" si="0"/>
        <v>78.17</v>
      </c>
      <c r="J13" s="90">
        <v>8600</v>
      </c>
      <c r="K13" s="90">
        <f t="shared" si="1"/>
        <v>7396</v>
      </c>
      <c r="L13" s="90">
        <v>826374</v>
      </c>
      <c r="M13" s="90">
        <f t="shared" si="2"/>
        <v>710681.64</v>
      </c>
      <c r="N13" s="68" t="s">
        <v>26</v>
      </c>
      <c r="O13" s="68" t="s">
        <v>27</v>
      </c>
    </row>
    <row r="14" s="58" customFormat="1" ht="30" customHeight="1" spans="1:15">
      <c r="A14" s="68">
        <v>7</v>
      </c>
      <c r="B14" s="67" t="s">
        <v>40</v>
      </c>
      <c r="C14" s="69" t="s">
        <v>44</v>
      </c>
      <c r="D14" s="67">
        <v>3</v>
      </c>
      <c r="E14" s="67" t="s">
        <v>25</v>
      </c>
      <c r="F14" s="70">
        <v>2.95</v>
      </c>
      <c r="G14" s="67">
        <v>96.09</v>
      </c>
      <c r="H14" s="67">
        <v>17.92</v>
      </c>
      <c r="I14" s="67">
        <f t="shared" si="0"/>
        <v>78.17</v>
      </c>
      <c r="J14" s="90">
        <v>8600</v>
      </c>
      <c r="K14" s="90">
        <f t="shared" si="1"/>
        <v>7396</v>
      </c>
      <c r="L14" s="90">
        <v>826374</v>
      </c>
      <c r="M14" s="90">
        <f t="shared" si="2"/>
        <v>710681.64</v>
      </c>
      <c r="N14" s="68" t="s">
        <v>26</v>
      </c>
      <c r="O14" s="68" t="s">
        <v>27</v>
      </c>
    </row>
    <row r="15" s="58" customFormat="1" ht="30" customHeight="1" spans="1:15">
      <c r="A15" s="68">
        <v>8</v>
      </c>
      <c r="B15" s="67" t="s">
        <v>40</v>
      </c>
      <c r="C15" s="69" t="s">
        <v>30</v>
      </c>
      <c r="D15" s="67">
        <v>3</v>
      </c>
      <c r="E15" s="67" t="s">
        <v>25</v>
      </c>
      <c r="F15" s="70">
        <v>2.95</v>
      </c>
      <c r="G15" s="67">
        <v>94.33</v>
      </c>
      <c r="H15" s="67">
        <v>17.59</v>
      </c>
      <c r="I15" s="67">
        <f t="shared" si="0"/>
        <v>76.74</v>
      </c>
      <c r="J15" s="90">
        <v>8700</v>
      </c>
      <c r="K15" s="90">
        <f t="shared" si="1"/>
        <v>7482</v>
      </c>
      <c r="L15" s="90">
        <v>820671</v>
      </c>
      <c r="M15" s="90">
        <f t="shared" si="2"/>
        <v>705777.06</v>
      </c>
      <c r="N15" s="68" t="s">
        <v>26</v>
      </c>
      <c r="O15" s="68" t="s">
        <v>27</v>
      </c>
    </row>
    <row r="16" s="58" customFormat="1" ht="30" customHeight="1" spans="1:15">
      <c r="A16" s="68">
        <v>9</v>
      </c>
      <c r="B16" s="67" t="s">
        <v>40</v>
      </c>
      <c r="C16" s="69" t="s">
        <v>45</v>
      </c>
      <c r="D16" s="67">
        <v>3</v>
      </c>
      <c r="E16" s="67" t="s">
        <v>25</v>
      </c>
      <c r="F16" s="70">
        <v>2.95</v>
      </c>
      <c r="G16" s="67">
        <v>106.63</v>
      </c>
      <c r="H16" s="67">
        <v>19.88</v>
      </c>
      <c r="I16" s="67">
        <f t="shared" si="0"/>
        <v>86.75</v>
      </c>
      <c r="J16" s="90">
        <v>8600</v>
      </c>
      <c r="K16" s="90">
        <f t="shared" si="1"/>
        <v>7396</v>
      </c>
      <c r="L16" s="90">
        <v>917018</v>
      </c>
      <c r="M16" s="90">
        <f t="shared" si="2"/>
        <v>788635.48</v>
      </c>
      <c r="N16" s="68" t="s">
        <v>26</v>
      </c>
      <c r="O16" s="68" t="s">
        <v>27</v>
      </c>
    </row>
    <row r="17" s="58" customFormat="1" ht="30" customHeight="1" spans="1:15">
      <c r="A17" s="68">
        <v>10</v>
      </c>
      <c r="B17" s="67" t="s">
        <v>40</v>
      </c>
      <c r="C17" s="69" t="s">
        <v>46</v>
      </c>
      <c r="D17" s="67">
        <v>4</v>
      </c>
      <c r="E17" s="67" t="s">
        <v>25</v>
      </c>
      <c r="F17" s="70">
        <v>2.95</v>
      </c>
      <c r="G17" s="67">
        <v>96.09</v>
      </c>
      <c r="H17" s="67">
        <v>17.92</v>
      </c>
      <c r="I17" s="67">
        <f t="shared" si="0"/>
        <v>78.17</v>
      </c>
      <c r="J17" s="90">
        <v>8610</v>
      </c>
      <c r="K17" s="90">
        <f t="shared" si="1"/>
        <v>7404.6</v>
      </c>
      <c r="L17" s="90">
        <v>827334.9</v>
      </c>
      <c r="M17" s="90">
        <f t="shared" si="2"/>
        <v>711508.014</v>
      </c>
      <c r="N17" s="68" t="s">
        <v>26</v>
      </c>
      <c r="O17" s="68" t="s">
        <v>27</v>
      </c>
    </row>
    <row r="18" s="58" customFormat="1" ht="30" customHeight="1" spans="1:15">
      <c r="A18" s="68">
        <v>11</v>
      </c>
      <c r="B18" s="67" t="s">
        <v>40</v>
      </c>
      <c r="C18" s="69" t="s">
        <v>47</v>
      </c>
      <c r="D18" s="67">
        <v>4</v>
      </c>
      <c r="E18" s="67" t="s">
        <v>25</v>
      </c>
      <c r="F18" s="70">
        <v>2.95</v>
      </c>
      <c r="G18" s="67">
        <v>96.09</v>
      </c>
      <c r="H18" s="67">
        <v>17.92</v>
      </c>
      <c r="I18" s="67">
        <f t="shared" si="0"/>
        <v>78.17</v>
      </c>
      <c r="J18" s="90">
        <v>8610</v>
      </c>
      <c r="K18" s="90">
        <f t="shared" si="1"/>
        <v>7404.6</v>
      </c>
      <c r="L18" s="90">
        <v>827334.9</v>
      </c>
      <c r="M18" s="90">
        <f t="shared" si="2"/>
        <v>711508.014</v>
      </c>
      <c r="N18" s="68" t="s">
        <v>26</v>
      </c>
      <c r="O18" s="68" t="s">
        <v>27</v>
      </c>
    </row>
    <row r="19" s="58" customFormat="1" ht="30" customHeight="1" spans="1:15">
      <c r="A19" s="68">
        <v>12</v>
      </c>
      <c r="B19" s="67" t="s">
        <v>40</v>
      </c>
      <c r="C19" s="69" t="s">
        <v>31</v>
      </c>
      <c r="D19" s="67">
        <v>4</v>
      </c>
      <c r="E19" s="67" t="s">
        <v>25</v>
      </c>
      <c r="F19" s="70">
        <v>2.95</v>
      </c>
      <c r="G19" s="67">
        <v>94.33</v>
      </c>
      <c r="H19" s="67">
        <v>17.59</v>
      </c>
      <c r="I19" s="67">
        <f t="shared" si="0"/>
        <v>76.74</v>
      </c>
      <c r="J19" s="90">
        <v>8600</v>
      </c>
      <c r="K19" s="90">
        <f t="shared" si="1"/>
        <v>7396</v>
      </c>
      <c r="L19" s="90">
        <v>811238</v>
      </c>
      <c r="M19" s="90">
        <f t="shared" si="2"/>
        <v>697664.68</v>
      </c>
      <c r="N19" s="68" t="s">
        <v>26</v>
      </c>
      <c r="O19" s="68" t="s">
        <v>27</v>
      </c>
    </row>
    <row r="20" s="58" customFormat="1" ht="30" customHeight="1" spans="1:15">
      <c r="A20" s="68">
        <v>13</v>
      </c>
      <c r="B20" s="67" t="s">
        <v>40</v>
      </c>
      <c r="C20" s="69" t="s">
        <v>48</v>
      </c>
      <c r="D20" s="67">
        <v>4</v>
      </c>
      <c r="E20" s="67" t="s">
        <v>25</v>
      </c>
      <c r="F20" s="70">
        <v>2.95</v>
      </c>
      <c r="G20" s="67">
        <v>106.63</v>
      </c>
      <c r="H20" s="67">
        <v>19.88</v>
      </c>
      <c r="I20" s="67">
        <f t="shared" si="0"/>
        <v>86.75</v>
      </c>
      <c r="J20" s="90">
        <v>8400</v>
      </c>
      <c r="K20" s="90">
        <f t="shared" si="1"/>
        <v>7224</v>
      </c>
      <c r="L20" s="90">
        <v>895692</v>
      </c>
      <c r="M20" s="90">
        <f t="shared" si="2"/>
        <v>770295.12</v>
      </c>
      <c r="N20" s="68" t="s">
        <v>26</v>
      </c>
      <c r="O20" s="68" t="s">
        <v>27</v>
      </c>
    </row>
    <row r="21" s="58" customFormat="1" ht="30" customHeight="1" spans="1:15">
      <c r="A21" s="68">
        <v>14</v>
      </c>
      <c r="B21" s="67" t="s">
        <v>40</v>
      </c>
      <c r="C21" s="69" t="s">
        <v>49</v>
      </c>
      <c r="D21" s="67">
        <v>5</v>
      </c>
      <c r="E21" s="67" t="s">
        <v>25</v>
      </c>
      <c r="F21" s="70">
        <v>2.95</v>
      </c>
      <c r="G21" s="67">
        <v>96.09</v>
      </c>
      <c r="H21" s="67">
        <v>17.92</v>
      </c>
      <c r="I21" s="67">
        <f t="shared" si="0"/>
        <v>78.17</v>
      </c>
      <c r="J21" s="90">
        <v>8300</v>
      </c>
      <c r="K21" s="90">
        <f t="shared" si="1"/>
        <v>7138</v>
      </c>
      <c r="L21" s="90">
        <v>797547</v>
      </c>
      <c r="M21" s="90">
        <f t="shared" si="2"/>
        <v>685890.42</v>
      </c>
      <c r="N21" s="68" t="s">
        <v>26</v>
      </c>
      <c r="O21" s="68" t="s">
        <v>27</v>
      </c>
    </row>
    <row r="22" s="58" customFormat="1" ht="30" customHeight="1" spans="1:15">
      <c r="A22" s="68">
        <v>15</v>
      </c>
      <c r="B22" s="67" t="s">
        <v>40</v>
      </c>
      <c r="C22" s="69" t="s">
        <v>50</v>
      </c>
      <c r="D22" s="67">
        <v>5</v>
      </c>
      <c r="E22" s="67" t="s">
        <v>25</v>
      </c>
      <c r="F22" s="70">
        <v>2.95</v>
      </c>
      <c r="G22" s="67">
        <v>94.33</v>
      </c>
      <c r="H22" s="67">
        <v>17.59</v>
      </c>
      <c r="I22" s="67">
        <f t="shared" si="0"/>
        <v>76.74</v>
      </c>
      <c r="J22" s="90">
        <v>8600</v>
      </c>
      <c r="K22" s="90">
        <f t="shared" si="1"/>
        <v>7396</v>
      </c>
      <c r="L22" s="90">
        <v>811238</v>
      </c>
      <c r="M22" s="90">
        <f t="shared" si="2"/>
        <v>697664.68</v>
      </c>
      <c r="N22" s="68" t="s">
        <v>26</v>
      </c>
      <c r="O22" s="68" t="s">
        <v>27</v>
      </c>
    </row>
    <row r="23" s="58" customFormat="1" ht="30" customHeight="1" spans="1:15">
      <c r="A23" s="68">
        <v>16</v>
      </c>
      <c r="B23" s="67" t="s">
        <v>40</v>
      </c>
      <c r="C23" s="69" t="s">
        <v>51</v>
      </c>
      <c r="D23" s="67">
        <v>6</v>
      </c>
      <c r="E23" s="67" t="s">
        <v>25</v>
      </c>
      <c r="F23" s="70">
        <v>2.95</v>
      </c>
      <c r="G23" s="67">
        <v>94.33</v>
      </c>
      <c r="H23" s="67">
        <v>17.59</v>
      </c>
      <c r="I23" s="67">
        <f t="shared" si="0"/>
        <v>76.74</v>
      </c>
      <c r="J23" s="90">
        <v>8600</v>
      </c>
      <c r="K23" s="90">
        <f t="shared" si="1"/>
        <v>7396</v>
      </c>
      <c r="L23" s="90">
        <v>811238</v>
      </c>
      <c r="M23" s="90">
        <f t="shared" si="2"/>
        <v>697664.68</v>
      </c>
      <c r="N23" s="68" t="s">
        <v>26</v>
      </c>
      <c r="O23" s="68" t="s">
        <v>27</v>
      </c>
    </row>
    <row r="24" s="58" customFormat="1" ht="30" customHeight="1" spans="1:15">
      <c r="A24" s="68">
        <v>17</v>
      </c>
      <c r="B24" s="67" t="s">
        <v>40</v>
      </c>
      <c r="C24" s="69" t="s">
        <v>52</v>
      </c>
      <c r="D24" s="67">
        <v>7</v>
      </c>
      <c r="E24" s="67" t="s">
        <v>25</v>
      </c>
      <c r="F24" s="70">
        <v>2.95</v>
      </c>
      <c r="G24" s="67">
        <v>94.33</v>
      </c>
      <c r="H24" s="67">
        <v>17.59</v>
      </c>
      <c r="I24" s="67">
        <f t="shared" si="0"/>
        <v>76.74</v>
      </c>
      <c r="J24" s="90">
        <v>8700</v>
      </c>
      <c r="K24" s="90">
        <f t="shared" si="1"/>
        <v>7482</v>
      </c>
      <c r="L24" s="90">
        <v>820671</v>
      </c>
      <c r="M24" s="90">
        <f t="shared" si="2"/>
        <v>705777.06</v>
      </c>
      <c r="N24" s="68" t="s">
        <v>26</v>
      </c>
      <c r="O24" s="68" t="s">
        <v>27</v>
      </c>
    </row>
    <row r="25" s="58" customFormat="1" ht="30" customHeight="1" spans="1:15">
      <c r="A25" s="68">
        <v>18</v>
      </c>
      <c r="B25" s="67" t="s">
        <v>40</v>
      </c>
      <c r="C25" s="69" t="s">
        <v>53</v>
      </c>
      <c r="D25" s="67">
        <v>8</v>
      </c>
      <c r="E25" s="67" t="s">
        <v>25</v>
      </c>
      <c r="F25" s="70">
        <v>2.95</v>
      </c>
      <c r="G25" s="67">
        <v>94.33</v>
      </c>
      <c r="H25" s="67">
        <v>17.59</v>
      </c>
      <c r="I25" s="67">
        <f t="shared" si="0"/>
        <v>76.74</v>
      </c>
      <c r="J25" s="90">
        <v>8700</v>
      </c>
      <c r="K25" s="90">
        <f t="shared" si="1"/>
        <v>7482</v>
      </c>
      <c r="L25" s="90">
        <v>820671</v>
      </c>
      <c r="M25" s="90">
        <f t="shared" si="2"/>
        <v>705777.06</v>
      </c>
      <c r="N25" s="68" t="s">
        <v>26</v>
      </c>
      <c r="O25" s="68" t="s">
        <v>27</v>
      </c>
    </row>
    <row r="26" s="58" customFormat="1" ht="30" customHeight="1" spans="1:15">
      <c r="A26" s="68">
        <v>19</v>
      </c>
      <c r="B26" s="67" t="s">
        <v>40</v>
      </c>
      <c r="C26" s="69" t="s">
        <v>54</v>
      </c>
      <c r="D26" s="67">
        <v>9</v>
      </c>
      <c r="E26" s="67" t="s">
        <v>25</v>
      </c>
      <c r="F26" s="70">
        <v>2.95</v>
      </c>
      <c r="G26" s="67">
        <v>94.33</v>
      </c>
      <c r="H26" s="67">
        <v>17.59</v>
      </c>
      <c r="I26" s="67">
        <f t="shared" si="0"/>
        <v>76.74</v>
      </c>
      <c r="J26" s="90">
        <v>8700</v>
      </c>
      <c r="K26" s="90">
        <f t="shared" si="1"/>
        <v>7482</v>
      </c>
      <c r="L26" s="90">
        <v>820671</v>
      </c>
      <c r="M26" s="90">
        <f t="shared" si="2"/>
        <v>705777.06</v>
      </c>
      <c r="N26" s="68" t="s">
        <v>26</v>
      </c>
      <c r="O26" s="68" t="s">
        <v>27</v>
      </c>
    </row>
    <row r="27" s="58" customFormat="1" ht="30" customHeight="1" spans="1:15">
      <c r="A27" s="68">
        <v>20</v>
      </c>
      <c r="B27" s="67" t="s">
        <v>40</v>
      </c>
      <c r="C27" s="69" t="s">
        <v>55</v>
      </c>
      <c r="D27" s="67">
        <v>10</v>
      </c>
      <c r="E27" s="67" t="s">
        <v>25</v>
      </c>
      <c r="F27" s="70">
        <v>2.95</v>
      </c>
      <c r="G27" s="67">
        <v>94.33</v>
      </c>
      <c r="H27" s="67">
        <v>17.59</v>
      </c>
      <c r="I27" s="67">
        <f t="shared" si="0"/>
        <v>76.74</v>
      </c>
      <c r="J27" s="90">
        <v>8800</v>
      </c>
      <c r="K27" s="90">
        <f t="shared" si="1"/>
        <v>7568</v>
      </c>
      <c r="L27" s="90">
        <v>830104</v>
      </c>
      <c r="M27" s="90">
        <f t="shared" si="2"/>
        <v>713889.44</v>
      </c>
      <c r="N27" s="68" t="s">
        <v>26</v>
      </c>
      <c r="O27" s="68" t="s">
        <v>27</v>
      </c>
    </row>
    <row r="28" s="58" customFormat="1" ht="30" customHeight="1" spans="1:15">
      <c r="A28" s="68">
        <v>21</v>
      </c>
      <c r="B28" s="67" t="s">
        <v>40</v>
      </c>
      <c r="C28" s="69" t="s">
        <v>56</v>
      </c>
      <c r="D28" s="67">
        <v>11</v>
      </c>
      <c r="E28" s="67" t="s">
        <v>25</v>
      </c>
      <c r="F28" s="70">
        <v>2.95</v>
      </c>
      <c r="G28" s="67">
        <v>94.33</v>
      </c>
      <c r="H28" s="67">
        <v>17.59</v>
      </c>
      <c r="I28" s="67">
        <f t="shared" si="0"/>
        <v>76.74</v>
      </c>
      <c r="J28" s="90">
        <v>8800</v>
      </c>
      <c r="K28" s="90">
        <f t="shared" si="1"/>
        <v>7568</v>
      </c>
      <c r="L28" s="90">
        <v>830104</v>
      </c>
      <c r="M28" s="90">
        <f t="shared" si="2"/>
        <v>713889.44</v>
      </c>
      <c r="N28" s="68" t="s">
        <v>26</v>
      </c>
      <c r="O28" s="68" t="s">
        <v>27</v>
      </c>
    </row>
    <row r="29" s="58" customFormat="1" ht="30" customHeight="1" spans="1:15">
      <c r="A29" s="68">
        <v>22</v>
      </c>
      <c r="B29" s="67" t="s">
        <v>40</v>
      </c>
      <c r="C29" s="69" t="s">
        <v>57</v>
      </c>
      <c r="D29" s="67">
        <v>12</v>
      </c>
      <c r="E29" s="67" t="s">
        <v>25</v>
      </c>
      <c r="F29" s="70">
        <v>2.95</v>
      </c>
      <c r="G29" s="67">
        <v>94.33</v>
      </c>
      <c r="H29" s="67">
        <v>17.59</v>
      </c>
      <c r="I29" s="67">
        <f t="shared" si="0"/>
        <v>76.74</v>
      </c>
      <c r="J29" s="90">
        <v>9000</v>
      </c>
      <c r="K29" s="90">
        <f t="shared" si="1"/>
        <v>7740</v>
      </c>
      <c r="L29" s="90">
        <v>848970</v>
      </c>
      <c r="M29" s="90">
        <f t="shared" si="2"/>
        <v>730114.2</v>
      </c>
      <c r="N29" s="68" t="s">
        <v>26</v>
      </c>
      <c r="O29" s="68" t="s">
        <v>27</v>
      </c>
    </row>
    <row r="30" s="58" customFormat="1" ht="30" customHeight="1" spans="1:15">
      <c r="A30" s="68">
        <v>23</v>
      </c>
      <c r="B30" s="67" t="s">
        <v>40</v>
      </c>
      <c r="C30" s="69" t="s">
        <v>58</v>
      </c>
      <c r="D30" s="67">
        <v>13</v>
      </c>
      <c r="E30" s="67" t="s">
        <v>25</v>
      </c>
      <c r="F30" s="70">
        <v>2.95</v>
      </c>
      <c r="G30" s="67">
        <v>94.33</v>
      </c>
      <c r="H30" s="67">
        <v>17.59</v>
      </c>
      <c r="I30" s="67">
        <f t="shared" si="0"/>
        <v>76.74</v>
      </c>
      <c r="J30" s="90">
        <v>9000</v>
      </c>
      <c r="K30" s="90">
        <f t="shared" si="1"/>
        <v>7740</v>
      </c>
      <c r="L30" s="90">
        <v>848970</v>
      </c>
      <c r="M30" s="90">
        <f t="shared" si="2"/>
        <v>730114.2</v>
      </c>
      <c r="N30" s="68" t="s">
        <v>26</v>
      </c>
      <c r="O30" s="68" t="s">
        <v>27</v>
      </c>
    </row>
    <row r="31" s="58" customFormat="1" ht="30" customHeight="1" spans="1:15">
      <c r="A31" s="68">
        <v>24</v>
      </c>
      <c r="B31" s="67" t="s">
        <v>40</v>
      </c>
      <c r="C31" s="69" t="s">
        <v>59</v>
      </c>
      <c r="D31" s="67">
        <v>14</v>
      </c>
      <c r="E31" s="67" t="s">
        <v>25</v>
      </c>
      <c r="F31" s="70">
        <v>2.95</v>
      </c>
      <c r="G31" s="67">
        <v>94.33</v>
      </c>
      <c r="H31" s="67">
        <v>17.59</v>
      </c>
      <c r="I31" s="67">
        <f t="shared" si="0"/>
        <v>76.74</v>
      </c>
      <c r="J31" s="90">
        <v>9000</v>
      </c>
      <c r="K31" s="90">
        <f t="shared" si="1"/>
        <v>7740</v>
      </c>
      <c r="L31" s="90">
        <v>848970</v>
      </c>
      <c r="M31" s="90">
        <f t="shared" si="2"/>
        <v>730114.2</v>
      </c>
      <c r="N31" s="68" t="s">
        <v>26</v>
      </c>
      <c r="O31" s="68" t="s">
        <v>27</v>
      </c>
    </row>
    <row r="32" s="58" customFormat="1" ht="30" customHeight="1" spans="1:15">
      <c r="A32" s="68">
        <v>25</v>
      </c>
      <c r="B32" s="67" t="s">
        <v>40</v>
      </c>
      <c r="C32" s="69" t="s">
        <v>60</v>
      </c>
      <c r="D32" s="67">
        <v>14</v>
      </c>
      <c r="E32" s="67" t="s">
        <v>25</v>
      </c>
      <c r="F32" s="70">
        <v>2.95</v>
      </c>
      <c r="G32" s="67">
        <v>106.63</v>
      </c>
      <c r="H32" s="67">
        <v>19.88</v>
      </c>
      <c r="I32" s="67">
        <f t="shared" si="0"/>
        <v>86.75</v>
      </c>
      <c r="J32" s="90">
        <v>9000</v>
      </c>
      <c r="K32" s="90">
        <f t="shared" si="1"/>
        <v>7740</v>
      </c>
      <c r="L32" s="90">
        <v>959670</v>
      </c>
      <c r="M32" s="90">
        <f t="shared" si="2"/>
        <v>825316.2</v>
      </c>
      <c r="N32" s="68" t="s">
        <v>26</v>
      </c>
      <c r="O32" s="68" t="s">
        <v>27</v>
      </c>
    </row>
    <row r="33" s="58" customFormat="1" ht="30" customHeight="1" spans="1:15">
      <c r="A33" s="68">
        <v>26</v>
      </c>
      <c r="B33" s="67" t="s">
        <v>40</v>
      </c>
      <c r="C33" s="69" t="s">
        <v>32</v>
      </c>
      <c r="D33" s="67">
        <v>15</v>
      </c>
      <c r="E33" s="67" t="s">
        <v>25</v>
      </c>
      <c r="F33" s="70">
        <v>2.95</v>
      </c>
      <c r="G33" s="67">
        <v>94.33</v>
      </c>
      <c r="H33" s="67">
        <v>17.59</v>
      </c>
      <c r="I33" s="67">
        <f t="shared" si="0"/>
        <v>76.74</v>
      </c>
      <c r="J33" s="90">
        <v>9000</v>
      </c>
      <c r="K33" s="90">
        <f t="shared" si="1"/>
        <v>7740</v>
      </c>
      <c r="L33" s="90">
        <v>848970</v>
      </c>
      <c r="M33" s="90">
        <f t="shared" si="2"/>
        <v>730114.2</v>
      </c>
      <c r="N33" s="68" t="s">
        <v>26</v>
      </c>
      <c r="O33" s="68" t="s">
        <v>27</v>
      </c>
    </row>
    <row r="34" s="58" customFormat="1" ht="30" customHeight="1" spans="1:15">
      <c r="A34" s="68">
        <v>27</v>
      </c>
      <c r="B34" s="67" t="s">
        <v>40</v>
      </c>
      <c r="C34" s="69" t="s">
        <v>61</v>
      </c>
      <c r="D34" s="67">
        <v>17</v>
      </c>
      <c r="E34" s="67" t="s">
        <v>25</v>
      </c>
      <c r="F34" s="70">
        <v>2.95</v>
      </c>
      <c r="G34" s="67">
        <v>94.33</v>
      </c>
      <c r="H34" s="67">
        <v>17.59</v>
      </c>
      <c r="I34" s="67">
        <f t="shared" si="0"/>
        <v>76.74</v>
      </c>
      <c r="J34" s="90">
        <v>9000</v>
      </c>
      <c r="K34" s="90">
        <f t="shared" si="1"/>
        <v>7740</v>
      </c>
      <c r="L34" s="90">
        <v>848970</v>
      </c>
      <c r="M34" s="90">
        <f t="shared" si="2"/>
        <v>730114.2</v>
      </c>
      <c r="N34" s="68" t="s">
        <v>26</v>
      </c>
      <c r="O34" s="68" t="s">
        <v>27</v>
      </c>
    </row>
    <row r="35" s="59" customFormat="1" ht="28" customHeight="1" spans="1:15">
      <c r="A35" s="71" t="s">
        <v>34</v>
      </c>
      <c r="B35" s="72"/>
      <c r="C35" s="72"/>
      <c r="D35" s="72"/>
      <c r="E35" s="72"/>
      <c r="F35" s="73"/>
      <c r="G35" s="74">
        <f>SUM(G8:G34)</f>
        <v>2597.89</v>
      </c>
      <c r="H35" s="74">
        <f>SUM(H8:H34)</f>
        <v>484.44</v>
      </c>
      <c r="I35" s="74">
        <f>SUM(I8:I34)</f>
        <v>2113.45</v>
      </c>
      <c r="J35" s="92">
        <f>AVERAGE(J8:J34)</f>
        <v>8685.92592592593</v>
      </c>
      <c r="K35" s="92">
        <f>AVERAGE(K8:K34)</f>
        <v>7469.8962962963</v>
      </c>
      <c r="L35" s="92">
        <f>SUM(L8:L34)</f>
        <v>22561962.8</v>
      </c>
      <c r="M35" s="92">
        <f>SUM(M8:M34)</f>
        <v>19403288.008</v>
      </c>
      <c r="N35" s="68"/>
      <c r="O35" s="68"/>
    </row>
    <row r="36" s="58" customFormat="1" ht="43" customHeight="1" spans="1:15">
      <c r="A36" s="75" t="s">
        <v>62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93"/>
    </row>
    <row r="37" s="58" customFormat="1" ht="47" customHeight="1" spans="1:15">
      <c r="A37" s="77" t="s">
        <v>36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="58" customFormat="1" ht="33" customHeight="1" spans="1:15">
      <c r="A38" s="77" t="s">
        <v>37</v>
      </c>
      <c r="B38" s="77"/>
      <c r="C38" s="77"/>
      <c r="D38" s="77"/>
      <c r="E38" s="77"/>
      <c r="F38" s="77"/>
      <c r="G38" s="77"/>
      <c r="H38" s="77"/>
      <c r="I38" s="77"/>
      <c r="J38" s="77"/>
      <c r="K38" s="87"/>
      <c r="L38" s="87"/>
      <c r="M38" s="94"/>
      <c r="N38" s="77"/>
      <c r="O38" s="63"/>
    </row>
    <row r="39" s="57" customFormat="1" ht="18.75" spans="1:15">
      <c r="A39" s="78"/>
      <c r="B39" s="78"/>
      <c r="C39" s="78"/>
      <c r="D39" s="78"/>
      <c r="E39" s="78"/>
      <c r="F39" s="78"/>
      <c r="G39" s="78"/>
      <c r="H39" s="78"/>
      <c r="I39" s="95"/>
      <c r="J39" s="78"/>
      <c r="K39" s="96"/>
      <c r="L39" s="96"/>
      <c r="M39" s="97"/>
      <c r="N39" s="78"/>
      <c r="O39" s="80"/>
    </row>
    <row r="40" s="57" customFormat="1" ht="18.75" spans="1:15">
      <c r="A40" s="79" t="s">
        <v>38</v>
      </c>
      <c r="B40" s="79"/>
      <c r="C40" s="80"/>
      <c r="D40" s="80"/>
      <c r="E40" s="80"/>
      <c r="F40" s="80"/>
      <c r="G40" s="80"/>
      <c r="H40" s="80"/>
      <c r="I40" s="80"/>
      <c r="J40" s="80"/>
      <c r="K40" s="98"/>
      <c r="L40" s="98"/>
      <c r="M40" s="99"/>
      <c r="N40" s="80"/>
      <c r="O40" s="80"/>
    </row>
    <row r="41" s="57" customFormat="1" ht="18.75" spans="1: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100"/>
      <c r="L41" s="100"/>
      <c r="M41" s="99"/>
      <c r="N41" s="80"/>
      <c r="O41" s="80"/>
    </row>
    <row r="42" s="57" customFormat="1" ht="18.75" spans="1:15">
      <c r="A42" s="79" t="s">
        <v>39</v>
      </c>
      <c r="B42" s="79"/>
      <c r="C42" s="79"/>
      <c r="D42" s="79"/>
      <c r="E42" s="79"/>
      <c r="F42" s="79"/>
      <c r="G42" s="80"/>
      <c r="H42" s="80"/>
      <c r="I42" s="80"/>
      <c r="J42" s="80"/>
      <c r="K42" s="98"/>
      <c r="L42" s="98"/>
      <c r="M42" s="99"/>
      <c r="N42" s="80"/>
      <c r="O42" s="80"/>
    </row>
    <row r="43" s="57" customFormat="1" spans="1:1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81"/>
      <c r="L43" s="81"/>
      <c r="M43" s="82"/>
      <c r="N43" s="60"/>
      <c r="O43" s="60"/>
    </row>
  </sheetData>
  <mergeCells count="11">
    <mergeCell ref="B2:O2"/>
    <mergeCell ref="K4:O4"/>
    <mergeCell ref="K5:O5"/>
    <mergeCell ref="A6:G6"/>
    <mergeCell ref="K6:O6"/>
    <mergeCell ref="A35:F35"/>
    <mergeCell ref="A36:O36"/>
    <mergeCell ref="A37:O37"/>
    <mergeCell ref="A38:N38"/>
    <mergeCell ref="A40:B40"/>
    <mergeCell ref="A42:F42"/>
  </mergeCells>
  <printOptions horizontalCentered="1"/>
  <pageMargins left="0" right="0" top="0.314583333333333" bottom="0.196527777777778" header="0" footer="0"/>
  <pageSetup paperSize="9" scale="78" fitToHeight="0" orientation="landscape" horizontalDpi="600" verticalDpi="600"/>
  <headerFooter alignWithMargins="0" scaleWithDoc="0">
    <oddFooter>&amp;C&amp;P</oddFooter>
  </headerFooter>
  <colBreaks count="1" manualBreakCount="1">
    <brk id="15" max="653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workbookViewId="0">
      <pane ySplit="7" topLeftCell="A37" activePane="bottomLeft" state="frozen"/>
      <selection/>
      <selection pane="bottomLeft" activeCell="A8" sqref="$A8:$XFD42"/>
    </sheetView>
  </sheetViews>
  <sheetFormatPr defaultColWidth="8.75" defaultRowHeight="14.25"/>
  <cols>
    <col min="1" max="1" width="6.125" style="5" customWidth="1"/>
    <col min="2" max="2" width="10.125" style="5" customWidth="1"/>
    <col min="3" max="3" width="11" style="5" customWidth="1"/>
    <col min="4" max="4" width="7.125" style="5" customWidth="1"/>
    <col min="5" max="5" width="9.625" style="5" customWidth="1"/>
    <col min="6" max="6" width="6.75" style="5" customWidth="1"/>
    <col min="7" max="7" width="13.75" style="5" customWidth="1"/>
    <col min="8" max="9" width="13.25" style="5" customWidth="1"/>
    <col min="10" max="10" width="13" style="5" customWidth="1"/>
    <col min="11" max="11" width="18" style="5" customWidth="1"/>
    <col min="12" max="12" width="13.625" style="6" customWidth="1"/>
    <col min="13" max="13" width="17" style="6" customWidth="1"/>
    <col min="14" max="14" width="17" style="7" customWidth="1"/>
    <col min="15" max="15" width="11.75" style="5" customWidth="1"/>
    <col min="16" max="16" width="8.75" style="5"/>
  </cols>
  <sheetData>
    <row r="1" s="46" customFormat="1" spans="1:1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3"/>
      <c r="M1" s="53"/>
      <c r="N1" s="54"/>
      <c r="O1" s="50"/>
      <c r="P1" s="50"/>
    </row>
    <row r="2" s="46" customFormat="1" ht="25" customHeight="1" spans="1:16">
      <c r="A2" s="50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5"/>
      <c r="M2" s="55"/>
      <c r="N2" s="56"/>
      <c r="O2" s="51"/>
      <c r="P2" s="51"/>
    </row>
    <row r="3" s="46" customFormat="1" spans="1:16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3"/>
      <c r="M3" s="53"/>
      <c r="N3" s="54"/>
      <c r="O3" s="50"/>
      <c r="P3" s="50"/>
    </row>
    <row r="4" s="47" customFormat="1" ht="24" customHeight="1" spans="1:16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1"/>
      <c r="K4" s="12" t="s">
        <v>2</v>
      </c>
      <c r="L4" s="32" t="s">
        <v>3</v>
      </c>
      <c r="M4" s="32"/>
      <c r="N4" s="33"/>
      <c r="O4" s="12"/>
      <c r="P4" s="12"/>
    </row>
    <row r="5" s="47" customFormat="1" ht="22" customHeight="1" spans="1:16">
      <c r="A5" s="11"/>
      <c r="B5" s="12"/>
      <c r="C5" s="12"/>
      <c r="D5" s="12"/>
      <c r="E5" s="12"/>
      <c r="F5" s="12"/>
      <c r="G5" s="12"/>
      <c r="H5" s="12"/>
      <c r="I5" s="11"/>
      <c r="J5" s="11"/>
      <c r="K5" s="11" t="s">
        <v>4</v>
      </c>
      <c r="L5" s="34" t="s">
        <v>5</v>
      </c>
      <c r="M5" s="34"/>
      <c r="N5" s="34"/>
      <c r="O5" s="34"/>
      <c r="P5" s="34"/>
    </row>
    <row r="6" s="47" customFormat="1" ht="24" customHeight="1" spans="1:16">
      <c r="A6" s="13" t="s">
        <v>6</v>
      </c>
      <c r="B6" s="13"/>
      <c r="C6" s="13"/>
      <c r="D6" s="13"/>
      <c r="E6" s="13"/>
      <c r="F6" s="13"/>
      <c r="G6" s="13"/>
      <c r="H6" s="13"/>
      <c r="I6" s="12"/>
      <c r="J6" s="11"/>
      <c r="K6" s="12" t="s">
        <v>7</v>
      </c>
      <c r="L6" s="35">
        <v>46043</v>
      </c>
      <c r="M6" s="35"/>
      <c r="N6" s="36"/>
      <c r="O6" s="35"/>
      <c r="P6" s="35"/>
    </row>
    <row r="7" s="48" customFormat="1" ht="58" customHeight="1" spans="1:16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63</v>
      </c>
      <c r="H7" s="15" t="s">
        <v>64</v>
      </c>
      <c r="I7" s="15" t="s">
        <v>15</v>
      </c>
      <c r="J7" s="15" t="s">
        <v>16</v>
      </c>
      <c r="K7" s="15" t="s">
        <v>17</v>
      </c>
      <c r="L7" s="37" t="s">
        <v>18</v>
      </c>
      <c r="M7" s="38" t="s">
        <v>19</v>
      </c>
      <c r="N7" s="15" t="s">
        <v>20</v>
      </c>
      <c r="O7" s="15" t="s">
        <v>21</v>
      </c>
      <c r="P7" s="15" t="s">
        <v>22</v>
      </c>
    </row>
    <row r="8" s="48" customFormat="1" ht="33" customHeight="1" spans="1:16">
      <c r="A8" s="16">
        <v>1</v>
      </c>
      <c r="B8" s="15" t="s">
        <v>65</v>
      </c>
      <c r="C8" s="17" t="s">
        <v>66</v>
      </c>
      <c r="D8" s="15">
        <v>1</v>
      </c>
      <c r="E8" s="15" t="s">
        <v>25</v>
      </c>
      <c r="F8" s="18">
        <v>2.95</v>
      </c>
      <c r="G8" s="15">
        <v>96.08</v>
      </c>
      <c r="H8" s="15">
        <v>96.08</v>
      </c>
      <c r="I8" s="15">
        <v>17.91</v>
      </c>
      <c r="J8" s="15">
        <f>H8-I8</f>
        <v>78.17</v>
      </c>
      <c r="K8" s="37">
        <v>8505</v>
      </c>
      <c r="L8" s="37">
        <f>K8*0.86</f>
        <v>7314.3</v>
      </c>
      <c r="M8" s="37">
        <v>817160.4</v>
      </c>
      <c r="N8" s="37">
        <f>L8*H8</f>
        <v>702757.944</v>
      </c>
      <c r="O8" s="16" t="s">
        <v>26</v>
      </c>
      <c r="P8" s="16" t="s">
        <v>27</v>
      </c>
    </row>
    <row r="9" s="48" customFormat="1" ht="33" customHeight="1" spans="1:16">
      <c r="A9" s="16">
        <v>2</v>
      </c>
      <c r="B9" s="15" t="s">
        <v>65</v>
      </c>
      <c r="C9" s="17" t="s">
        <v>41</v>
      </c>
      <c r="D9" s="15">
        <v>1</v>
      </c>
      <c r="E9" s="15" t="s">
        <v>25</v>
      </c>
      <c r="F9" s="18">
        <v>2.95</v>
      </c>
      <c r="G9" s="15">
        <v>96.08</v>
      </c>
      <c r="H9" s="15">
        <v>96.08</v>
      </c>
      <c r="I9" s="15">
        <v>17.91</v>
      </c>
      <c r="J9" s="15">
        <f t="shared" ref="J8:J42" si="0">H9-I9</f>
        <v>78.17</v>
      </c>
      <c r="K9" s="37">
        <v>8505</v>
      </c>
      <c r="L9" s="37">
        <f t="shared" ref="L8:L42" si="1">K9*0.86</f>
        <v>7314.3</v>
      </c>
      <c r="M9" s="37">
        <v>817160.4</v>
      </c>
      <c r="N9" s="37">
        <f t="shared" ref="N8:N42" si="2">L9*H9</f>
        <v>702757.944</v>
      </c>
      <c r="O9" s="16" t="s">
        <v>26</v>
      </c>
      <c r="P9" s="16" t="s">
        <v>27</v>
      </c>
    </row>
    <row r="10" s="48" customFormat="1" ht="33" customHeight="1" spans="1:16">
      <c r="A10" s="16">
        <v>3</v>
      </c>
      <c r="B10" s="15" t="s">
        <v>65</v>
      </c>
      <c r="C10" s="17" t="s">
        <v>42</v>
      </c>
      <c r="D10" s="15">
        <v>1</v>
      </c>
      <c r="E10" s="15" t="s">
        <v>25</v>
      </c>
      <c r="F10" s="18">
        <v>2.95</v>
      </c>
      <c r="G10" s="18">
        <v>106.63</v>
      </c>
      <c r="H10" s="15">
        <v>94.32</v>
      </c>
      <c r="I10" s="15">
        <v>17.58</v>
      </c>
      <c r="J10" s="15">
        <f t="shared" si="0"/>
        <v>76.74</v>
      </c>
      <c r="K10" s="37">
        <v>8400</v>
      </c>
      <c r="L10" s="37">
        <f t="shared" si="1"/>
        <v>7224</v>
      </c>
      <c r="M10" s="37">
        <v>895692</v>
      </c>
      <c r="N10" s="37">
        <f t="shared" si="2"/>
        <v>681367.68</v>
      </c>
      <c r="O10" s="16" t="s">
        <v>26</v>
      </c>
      <c r="P10" s="16" t="s">
        <v>27</v>
      </c>
    </row>
    <row r="11" s="48" customFormat="1" ht="33" customHeight="1" spans="1:16">
      <c r="A11" s="16">
        <v>4</v>
      </c>
      <c r="B11" s="15" t="s">
        <v>65</v>
      </c>
      <c r="C11" s="17" t="s">
        <v>24</v>
      </c>
      <c r="D11" s="15">
        <v>2</v>
      </c>
      <c r="E11" s="15" t="s">
        <v>25</v>
      </c>
      <c r="F11" s="18">
        <v>2.95</v>
      </c>
      <c r="G11" s="15">
        <v>96.08</v>
      </c>
      <c r="H11" s="15">
        <v>96.08</v>
      </c>
      <c r="I11" s="15">
        <v>17.91</v>
      </c>
      <c r="J11" s="15">
        <f t="shared" si="0"/>
        <v>78.17</v>
      </c>
      <c r="K11" s="37">
        <v>8505</v>
      </c>
      <c r="L11" s="37">
        <f t="shared" si="1"/>
        <v>7314.3</v>
      </c>
      <c r="M11" s="37">
        <v>817160.4</v>
      </c>
      <c r="N11" s="37">
        <f t="shared" si="2"/>
        <v>702757.944</v>
      </c>
      <c r="O11" s="16" t="s">
        <v>26</v>
      </c>
      <c r="P11" s="16" t="s">
        <v>27</v>
      </c>
    </row>
    <row r="12" s="48" customFormat="1" ht="33" customHeight="1" spans="1:16">
      <c r="A12" s="16">
        <v>5</v>
      </c>
      <c r="B12" s="15" t="s">
        <v>65</v>
      </c>
      <c r="C12" s="17" t="s">
        <v>28</v>
      </c>
      <c r="D12" s="15">
        <v>2</v>
      </c>
      <c r="E12" s="15" t="s">
        <v>25</v>
      </c>
      <c r="F12" s="18">
        <v>2.95</v>
      </c>
      <c r="G12" s="15">
        <v>96.08</v>
      </c>
      <c r="H12" s="15">
        <v>96.08</v>
      </c>
      <c r="I12" s="15">
        <v>17.91</v>
      </c>
      <c r="J12" s="15">
        <f t="shared" si="0"/>
        <v>78.17</v>
      </c>
      <c r="K12" s="37">
        <v>8505</v>
      </c>
      <c r="L12" s="37">
        <f t="shared" si="1"/>
        <v>7314.3</v>
      </c>
      <c r="M12" s="37">
        <v>817160.4</v>
      </c>
      <c r="N12" s="37">
        <f t="shared" si="2"/>
        <v>702757.944</v>
      </c>
      <c r="O12" s="16" t="s">
        <v>26</v>
      </c>
      <c r="P12" s="16" t="s">
        <v>27</v>
      </c>
    </row>
    <row r="13" s="48" customFormat="1" ht="33" customHeight="1" spans="1:16">
      <c r="A13" s="16">
        <v>6</v>
      </c>
      <c r="B13" s="15" t="s">
        <v>65</v>
      </c>
      <c r="C13" s="17" t="s">
        <v>29</v>
      </c>
      <c r="D13" s="15">
        <v>2</v>
      </c>
      <c r="E13" s="15" t="s">
        <v>25</v>
      </c>
      <c r="F13" s="18">
        <v>2.95</v>
      </c>
      <c r="G13" s="18">
        <v>106.63</v>
      </c>
      <c r="H13" s="15">
        <v>94.32</v>
      </c>
      <c r="I13" s="15">
        <v>17.58</v>
      </c>
      <c r="J13" s="15">
        <f t="shared" si="0"/>
        <v>76.74</v>
      </c>
      <c r="K13" s="37">
        <v>8400</v>
      </c>
      <c r="L13" s="37">
        <f t="shared" si="1"/>
        <v>7224</v>
      </c>
      <c r="M13" s="37">
        <v>895692</v>
      </c>
      <c r="N13" s="37">
        <f t="shared" si="2"/>
        <v>681367.68</v>
      </c>
      <c r="O13" s="16" t="s">
        <v>26</v>
      </c>
      <c r="P13" s="16" t="s">
        <v>27</v>
      </c>
    </row>
    <row r="14" s="48" customFormat="1" ht="33" customHeight="1" spans="1:16">
      <c r="A14" s="16">
        <v>7</v>
      </c>
      <c r="B14" s="15" t="s">
        <v>65</v>
      </c>
      <c r="C14" s="17" t="s">
        <v>43</v>
      </c>
      <c r="D14" s="15">
        <v>3</v>
      </c>
      <c r="E14" s="15" t="s">
        <v>25</v>
      </c>
      <c r="F14" s="18">
        <v>2.95</v>
      </c>
      <c r="G14" s="15">
        <v>96.08</v>
      </c>
      <c r="H14" s="15">
        <v>96.08</v>
      </c>
      <c r="I14" s="15">
        <v>17.91</v>
      </c>
      <c r="J14" s="15">
        <f t="shared" si="0"/>
        <v>78.17</v>
      </c>
      <c r="K14" s="37">
        <v>8610</v>
      </c>
      <c r="L14" s="37">
        <f t="shared" si="1"/>
        <v>7404.6</v>
      </c>
      <c r="M14" s="37">
        <v>827248.8</v>
      </c>
      <c r="N14" s="37">
        <f t="shared" si="2"/>
        <v>711433.968</v>
      </c>
      <c r="O14" s="16" t="s">
        <v>26</v>
      </c>
      <c r="P14" s="16" t="s">
        <v>27</v>
      </c>
    </row>
    <row r="15" s="48" customFormat="1" ht="33" customHeight="1" spans="1:16">
      <c r="A15" s="16">
        <v>8</v>
      </c>
      <c r="B15" s="15" t="s">
        <v>65</v>
      </c>
      <c r="C15" s="17" t="s">
        <v>44</v>
      </c>
      <c r="D15" s="15">
        <v>3</v>
      </c>
      <c r="E15" s="15" t="s">
        <v>25</v>
      </c>
      <c r="F15" s="18">
        <v>2.95</v>
      </c>
      <c r="G15" s="15">
        <v>96.08</v>
      </c>
      <c r="H15" s="15">
        <v>96.08</v>
      </c>
      <c r="I15" s="15">
        <v>17.91</v>
      </c>
      <c r="J15" s="15">
        <f t="shared" si="0"/>
        <v>78.17</v>
      </c>
      <c r="K15" s="37">
        <v>8610</v>
      </c>
      <c r="L15" s="37">
        <f t="shared" si="1"/>
        <v>7404.6</v>
      </c>
      <c r="M15" s="37">
        <v>827248.8</v>
      </c>
      <c r="N15" s="37">
        <f t="shared" si="2"/>
        <v>711433.968</v>
      </c>
      <c r="O15" s="16" t="s">
        <v>26</v>
      </c>
      <c r="P15" s="16" t="s">
        <v>27</v>
      </c>
    </row>
    <row r="16" s="48" customFormat="1" ht="33" customHeight="1" spans="1:16">
      <c r="A16" s="16">
        <v>9</v>
      </c>
      <c r="B16" s="15" t="s">
        <v>65</v>
      </c>
      <c r="C16" s="17" t="s">
        <v>30</v>
      </c>
      <c r="D16" s="15">
        <v>3</v>
      </c>
      <c r="E16" s="15" t="s">
        <v>25</v>
      </c>
      <c r="F16" s="18">
        <v>2.95</v>
      </c>
      <c r="G16" s="18">
        <v>106.63</v>
      </c>
      <c r="H16" s="15">
        <v>106.63</v>
      </c>
      <c r="I16" s="15">
        <v>19.88</v>
      </c>
      <c r="J16" s="15">
        <f t="shared" si="0"/>
        <v>86.75</v>
      </c>
      <c r="K16" s="37">
        <v>8300</v>
      </c>
      <c r="L16" s="37">
        <f t="shared" si="1"/>
        <v>7138</v>
      </c>
      <c r="M16" s="37">
        <v>885029</v>
      </c>
      <c r="N16" s="37">
        <f t="shared" si="2"/>
        <v>761124.94</v>
      </c>
      <c r="O16" s="16" t="s">
        <v>26</v>
      </c>
      <c r="P16" s="16" t="s">
        <v>27</v>
      </c>
    </row>
    <row r="17" s="48" customFormat="1" ht="33" customHeight="1" spans="1:16">
      <c r="A17" s="16">
        <v>10</v>
      </c>
      <c r="B17" s="15" t="s">
        <v>65</v>
      </c>
      <c r="C17" s="17" t="s">
        <v>45</v>
      </c>
      <c r="D17" s="15">
        <v>3</v>
      </c>
      <c r="E17" s="15" t="s">
        <v>25</v>
      </c>
      <c r="F17" s="18">
        <v>2.95</v>
      </c>
      <c r="G17" s="18">
        <v>74.88</v>
      </c>
      <c r="H17" s="15">
        <v>94.32</v>
      </c>
      <c r="I17" s="15">
        <v>17.58</v>
      </c>
      <c r="J17" s="15">
        <f t="shared" si="0"/>
        <v>76.74</v>
      </c>
      <c r="K17" s="37">
        <v>8500</v>
      </c>
      <c r="L17" s="37">
        <f t="shared" si="1"/>
        <v>7310</v>
      </c>
      <c r="M17" s="37">
        <v>636480</v>
      </c>
      <c r="N17" s="37">
        <f t="shared" si="2"/>
        <v>689479.2</v>
      </c>
      <c r="O17" s="16" t="s">
        <v>26</v>
      </c>
      <c r="P17" s="16" t="s">
        <v>27</v>
      </c>
    </row>
    <row r="18" s="48" customFormat="1" ht="33" customHeight="1" spans="1:16">
      <c r="A18" s="16">
        <v>11</v>
      </c>
      <c r="B18" s="15" t="s">
        <v>65</v>
      </c>
      <c r="C18" s="17" t="s">
        <v>46</v>
      </c>
      <c r="D18" s="15">
        <v>4</v>
      </c>
      <c r="E18" s="15" t="s">
        <v>25</v>
      </c>
      <c r="F18" s="18">
        <v>2.95</v>
      </c>
      <c r="G18" s="15">
        <v>96.08</v>
      </c>
      <c r="H18" s="15">
        <v>96.08</v>
      </c>
      <c r="I18" s="15">
        <v>17.91</v>
      </c>
      <c r="J18" s="15">
        <f t="shared" si="0"/>
        <v>78.17</v>
      </c>
      <c r="K18" s="37">
        <v>8610</v>
      </c>
      <c r="L18" s="37">
        <f t="shared" si="1"/>
        <v>7404.6</v>
      </c>
      <c r="M18" s="37">
        <v>827248.8</v>
      </c>
      <c r="N18" s="37">
        <f t="shared" si="2"/>
        <v>711433.968</v>
      </c>
      <c r="O18" s="16" t="s">
        <v>26</v>
      </c>
      <c r="P18" s="16" t="s">
        <v>27</v>
      </c>
    </row>
    <row r="19" s="48" customFormat="1" ht="33" customHeight="1" spans="1:16">
      <c r="A19" s="16">
        <v>12</v>
      </c>
      <c r="B19" s="15" t="s">
        <v>65</v>
      </c>
      <c r="C19" s="17" t="s">
        <v>47</v>
      </c>
      <c r="D19" s="15">
        <v>4</v>
      </c>
      <c r="E19" s="15" t="s">
        <v>25</v>
      </c>
      <c r="F19" s="18">
        <v>2.95</v>
      </c>
      <c r="G19" s="15">
        <v>96.08</v>
      </c>
      <c r="H19" s="15">
        <v>96.08</v>
      </c>
      <c r="I19" s="15">
        <v>17.91</v>
      </c>
      <c r="J19" s="15">
        <f t="shared" si="0"/>
        <v>78.17</v>
      </c>
      <c r="K19" s="37">
        <v>8610</v>
      </c>
      <c r="L19" s="37">
        <f t="shared" si="1"/>
        <v>7404.6</v>
      </c>
      <c r="M19" s="37">
        <v>827248.8</v>
      </c>
      <c r="N19" s="37">
        <f t="shared" si="2"/>
        <v>711433.968</v>
      </c>
      <c r="O19" s="16" t="s">
        <v>26</v>
      </c>
      <c r="P19" s="16" t="s">
        <v>27</v>
      </c>
    </row>
    <row r="20" s="48" customFormat="1" ht="33" customHeight="1" spans="1:16">
      <c r="A20" s="16">
        <v>13</v>
      </c>
      <c r="B20" s="15" t="s">
        <v>65</v>
      </c>
      <c r="C20" s="17" t="s">
        <v>31</v>
      </c>
      <c r="D20" s="15">
        <v>4</v>
      </c>
      <c r="E20" s="15" t="s">
        <v>25</v>
      </c>
      <c r="F20" s="18">
        <v>2.95</v>
      </c>
      <c r="G20" s="15">
        <v>106.63</v>
      </c>
      <c r="H20" s="15">
        <v>106.63</v>
      </c>
      <c r="I20" s="15">
        <v>19.88</v>
      </c>
      <c r="J20" s="15">
        <f t="shared" si="0"/>
        <v>86.75</v>
      </c>
      <c r="K20" s="37">
        <v>8400</v>
      </c>
      <c r="L20" s="37">
        <f t="shared" si="1"/>
        <v>7224</v>
      </c>
      <c r="M20" s="37">
        <v>895692</v>
      </c>
      <c r="N20" s="37">
        <f t="shared" si="2"/>
        <v>770295.12</v>
      </c>
      <c r="O20" s="16" t="s">
        <v>26</v>
      </c>
      <c r="P20" s="16" t="s">
        <v>27</v>
      </c>
    </row>
    <row r="21" s="48" customFormat="1" ht="33" customHeight="1" spans="1:16">
      <c r="A21" s="16">
        <v>14</v>
      </c>
      <c r="B21" s="15" t="s">
        <v>65</v>
      </c>
      <c r="C21" s="17" t="s">
        <v>48</v>
      </c>
      <c r="D21" s="15">
        <v>4</v>
      </c>
      <c r="E21" s="15" t="s">
        <v>25</v>
      </c>
      <c r="F21" s="18">
        <v>2.95</v>
      </c>
      <c r="G21" s="18">
        <v>74.88</v>
      </c>
      <c r="H21" s="15">
        <v>94.32</v>
      </c>
      <c r="I21" s="15">
        <v>17.58</v>
      </c>
      <c r="J21" s="15">
        <f t="shared" si="0"/>
        <v>76.74</v>
      </c>
      <c r="K21" s="37">
        <v>8600</v>
      </c>
      <c r="L21" s="37">
        <f t="shared" si="1"/>
        <v>7396</v>
      </c>
      <c r="M21" s="37">
        <v>643968</v>
      </c>
      <c r="N21" s="37">
        <f t="shared" si="2"/>
        <v>697590.72</v>
      </c>
      <c r="O21" s="16" t="s">
        <v>26</v>
      </c>
      <c r="P21" s="16" t="s">
        <v>27</v>
      </c>
    </row>
    <row r="22" s="48" customFormat="1" ht="33" customHeight="1" spans="1:16">
      <c r="A22" s="16">
        <v>15</v>
      </c>
      <c r="B22" s="15" t="s">
        <v>65</v>
      </c>
      <c r="C22" s="17" t="s">
        <v>67</v>
      </c>
      <c r="D22" s="15">
        <v>5</v>
      </c>
      <c r="E22" s="15" t="s">
        <v>25</v>
      </c>
      <c r="F22" s="18">
        <v>2.95</v>
      </c>
      <c r="G22" s="15">
        <v>96.08</v>
      </c>
      <c r="H22" s="15">
        <v>96.08</v>
      </c>
      <c r="I22" s="15">
        <v>17.91</v>
      </c>
      <c r="J22" s="15">
        <f t="shared" si="0"/>
        <v>78.17</v>
      </c>
      <c r="K22" s="37">
        <v>8300</v>
      </c>
      <c r="L22" s="37">
        <f t="shared" si="1"/>
        <v>7138</v>
      </c>
      <c r="M22" s="37">
        <v>797464</v>
      </c>
      <c r="N22" s="37">
        <f t="shared" si="2"/>
        <v>685819.04</v>
      </c>
      <c r="O22" s="16" t="s">
        <v>26</v>
      </c>
      <c r="P22" s="16" t="s">
        <v>27</v>
      </c>
    </row>
    <row r="23" s="48" customFormat="1" ht="33" customHeight="1" spans="1:16">
      <c r="A23" s="16">
        <v>16</v>
      </c>
      <c r="B23" s="15" t="s">
        <v>65</v>
      </c>
      <c r="C23" s="17" t="s">
        <v>49</v>
      </c>
      <c r="D23" s="15">
        <v>5</v>
      </c>
      <c r="E23" s="15" t="s">
        <v>25</v>
      </c>
      <c r="F23" s="18">
        <v>2.95</v>
      </c>
      <c r="G23" s="15">
        <v>96.08</v>
      </c>
      <c r="H23" s="15">
        <v>96.08</v>
      </c>
      <c r="I23" s="15">
        <v>17.91</v>
      </c>
      <c r="J23" s="15">
        <f t="shared" si="0"/>
        <v>78.17</v>
      </c>
      <c r="K23" s="37">
        <v>8300</v>
      </c>
      <c r="L23" s="37">
        <f t="shared" si="1"/>
        <v>7138</v>
      </c>
      <c r="M23" s="37">
        <v>797464</v>
      </c>
      <c r="N23" s="37">
        <f t="shared" si="2"/>
        <v>685819.04</v>
      </c>
      <c r="O23" s="16" t="s">
        <v>26</v>
      </c>
      <c r="P23" s="16" t="s">
        <v>27</v>
      </c>
    </row>
    <row r="24" s="48" customFormat="1" ht="33" customHeight="1" spans="1:16">
      <c r="A24" s="16">
        <v>17</v>
      </c>
      <c r="B24" s="15" t="s">
        <v>65</v>
      </c>
      <c r="C24" s="17" t="s">
        <v>50</v>
      </c>
      <c r="D24" s="15">
        <v>5</v>
      </c>
      <c r="E24" s="15" t="s">
        <v>25</v>
      </c>
      <c r="F24" s="18">
        <v>2.95</v>
      </c>
      <c r="G24" s="15">
        <v>106.63</v>
      </c>
      <c r="H24" s="15">
        <v>106.63</v>
      </c>
      <c r="I24" s="15">
        <v>19.88</v>
      </c>
      <c r="J24" s="15">
        <f t="shared" si="0"/>
        <v>86.75</v>
      </c>
      <c r="K24" s="37">
        <v>8500</v>
      </c>
      <c r="L24" s="37">
        <f t="shared" si="1"/>
        <v>7310</v>
      </c>
      <c r="M24" s="37">
        <v>906355</v>
      </c>
      <c r="N24" s="37">
        <f t="shared" si="2"/>
        <v>779465.3</v>
      </c>
      <c r="O24" s="16" t="s">
        <v>26</v>
      </c>
      <c r="P24" s="16" t="s">
        <v>27</v>
      </c>
    </row>
    <row r="25" s="48" customFormat="1" ht="33" customHeight="1" spans="1:16">
      <c r="A25" s="16">
        <v>18</v>
      </c>
      <c r="B25" s="15" t="s">
        <v>65</v>
      </c>
      <c r="C25" s="17" t="s">
        <v>68</v>
      </c>
      <c r="D25" s="15">
        <v>5</v>
      </c>
      <c r="E25" s="15" t="s">
        <v>25</v>
      </c>
      <c r="F25" s="18">
        <v>2.95</v>
      </c>
      <c r="G25" s="18">
        <v>74.88</v>
      </c>
      <c r="H25" s="15">
        <v>94.32</v>
      </c>
      <c r="I25" s="15">
        <v>17.58</v>
      </c>
      <c r="J25" s="15">
        <f t="shared" si="0"/>
        <v>76.74</v>
      </c>
      <c r="K25" s="37">
        <v>8600</v>
      </c>
      <c r="L25" s="37">
        <f t="shared" si="1"/>
        <v>7396</v>
      </c>
      <c r="M25" s="37">
        <v>643968</v>
      </c>
      <c r="N25" s="37">
        <f t="shared" si="2"/>
        <v>697590.72</v>
      </c>
      <c r="O25" s="16" t="s">
        <v>26</v>
      </c>
      <c r="P25" s="16" t="s">
        <v>27</v>
      </c>
    </row>
    <row r="26" s="48" customFormat="1" ht="33" customHeight="1" spans="1:16">
      <c r="A26" s="16">
        <v>19</v>
      </c>
      <c r="B26" s="15" t="s">
        <v>65</v>
      </c>
      <c r="C26" s="17" t="s">
        <v>51</v>
      </c>
      <c r="D26" s="15">
        <v>6</v>
      </c>
      <c r="E26" s="15" t="s">
        <v>25</v>
      </c>
      <c r="F26" s="18">
        <v>2.95</v>
      </c>
      <c r="G26" s="15">
        <v>106.63</v>
      </c>
      <c r="H26" s="15">
        <v>106.63</v>
      </c>
      <c r="I26" s="15">
        <v>19.88</v>
      </c>
      <c r="J26" s="15">
        <f t="shared" si="0"/>
        <v>86.75</v>
      </c>
      <c r="K26" s="37">
        <v>8500</v>
      </c>
      <c r="L26" s="37">
        <f t="shared" si="1"/>
        <v>7310</v>
      </c>
      <c r="M26" s="37">
        <v>906355</v>
      </c>
      <c r="N26" s="37">
        <f t="shared" si="2"/>
        <v>779465.3</v>
      </c>
      <c r="O26" s="16" t="s">
        <v>26</v>
      </c>
      <c r="P26" s="16" t="s">
        <v>27</v>
      </c>
    </row>
    <row r="27" s="48" customFormat="1" ht="33" customHeight="1" spans="1:16">
      <c r="A27" s="16">
        <v>20</v>
      </c>
      <c r="B27" s="15" t="s">
        <v>65</v>
      </c>
      <c r="C27" s="17" t="s">
        <v>69</v>
      </c>
      <c r="D27" s="15">
        <v>6</v>
      </c>
      <c r="E27" s="15" t="s">
        <v>25</v>
      </c>
      <c r="F27" s="18">
        <v>2.95</v>
      </c>
      <c r="G27" s="18">
        <v>74.88</v>
      </c>
      <c r="H27" s="15">
        <v>94.32</v>
      </c>
      <c r="I27" s="15">
        <v>17.58</v>
      </c>
      <c r="J27" s="15">
        <f t="shared" si="0"/>
        <v>76.74</v>
      </c>
      <c r="K27" s="37">
        <v>8600</v>
      </c>
      <c r="L27" s="37">
        <f t="shared" si="1"/>
        <v>7396</v>
      </c>
      <c r="M27" s="37">
        <v>643968</v>
      </c>
      <c r="N27" s="37">
        <f t="shared" si="2"/>
        <v>697590.72</v>
      </c>
      <c r="O27" s="16" t="s">
        <v>26</v>
      </c>
      <c r="P27" s="16" t="s">
        <v>27</v>
      </c>
    </row>
    <row r="28" s="48" customFormat="1" ht="33" customHeight="1" spans="1:16">
      <c r="A28" s="16">
        <v>21</v>
      </c>
      <c r="B28" s="15" t="s">
        <v>65</v>
      </c>
      <c r="C28" s="17" t="s">
        <v>70</v>
      </c>
      <c r="D28" s="15">
        <v>7</v>
      </c>
      <c r="E28" s="15" t="s">
        <v>25</v>
      </c>
      <c r="F28" s="18">
        <v>2.95</v>
      </c>
      <c r="G28" s="15">
        <v>96.08</v>
      </c>
      <c r="H28" s="15">
        <v>96.08</v>
      </c>
      <c r="I28" s="15">
        <v>17.91</v>
      </c>
      <c r="J28" s="15">
        <f t="shared" si="0"/>
        <v>78.17</v>
      </c>
      <c r="K28" s="37">
        <v>8820</v>
      </c>
      <c r="L28" s="37">
        <f t="shared" si="1"/>
        <v>7585.2</v>
      </c>
      <c r="M28" s="37">
        <v>847425.6</v>
      </c>
      <c r="N28" s="37">
        <f t="shared" si="2"/>
        <v>728786.016</v>
      </c>
      <c r="O28" s="16" t="s">
        <v>26</v>
      </c>
      <c r="P28" s="16" t="s">
        <v>27</v>
      </c>
    </row>
    <row r="29" s="48" customFormat="1" ht="33" customHeight="1" spans="1:16">
      <c r="A29" s="16">
        <v>22</v>
      </c>
      <c r="B29" s="15" t="s">
        <v>65</v>
      </c>
      <c r="C29" s="17" t="s">
        <v>52</v>
      </c>
      <c r="D29" s="15">
        <v>7</v>
      </c>
      <c r="E29" s="15" t="s">
        <v>25</v>
      </c>
      <c r="F29" s="18">
        <v>2.95</v>
      </c>
      <c r="G29" s="15">
        <v>106.63</v>
      </c>
      <c r="H29" s="15">
        <v>106.63</v>
      </c>
      <c r="I29" s="15">
        <v>19.88</v>
      </c>
      <c r="J29" s="15">
        <f t="shared" si="0"/>
        <v>86.75</v>
      </c>
      <c r="K29" s="37">
        <v>8500</v>
      </c>
      <c r="L29" s="37">
        <f t="shared" si="1"/>
        <v>7310</v>
      </c>
      <c r="M29" s="37">
        <v>906355</v>
      </c>
      <c r="N29" s="37">
        <f t="shared" si="2"/>
        <v>779465.3</v>
      </c>
      <c r="O29" s="16" t="s">
        <v>26</v>
      </c>
      <c r="P29" s="16" t="s">
        <v>27</v>
      </c>
    </row>
    <row r="30" s="48" customFormat="1" ht="33" customHeight="1" spans="1:16">
      <c r="A30" s="16">
        <v>23</v>
      </c>
      <c r="B30" s="15" t="s">
        <v>65</v>
      </c>
      <c r="C30" s="17" t="s">
        <v>71</v>
      </c>
      <c r="D30" s="15">
        <v>7</v>
      </c>
      <c r="E30" s="15" t="s">
        <v>25</v>
      </c>
      <c r="F30" s="18">
        <v>2.95</v>
      </c>
      <c r="G30" s="18">
        <v>74.88</v>
      </c>
      <c r="H30" s="15">
        <v>94.32</v>
      </c>
      <c r="I30" s="15">
        <v>17.58</v>
      </c>
      <c r="J30" s="15">
        <f t="shared" si="0"/>
        <v>76.74</v>
      </c>
      <c r="K30" s="37">
        <v>8700</v>
      </c>
      <c r="L30" s="37">
        <f t="shared" si="1"/>
        <v>7482</v>
      </c>
      <c r="M30" s="37">
        <v>651456</v>
      </c>
      <c r="N30" s="37">
        <f t="shared" si="2"/>
        <v>705702.24</v>
      </c>
      <c r="O30" s="16" t="s">
        <v>26</v>
      </c>
      <c r="P30" s="16" t="s">
        <v>27</v>
      </c>
    </row>
    <row r="31" s="48" customFormat="1" ht="33" customHeight="1" spans="1:16">
      <c r="A31" s="16">
        <v>24</v>
      </c>
      <c r="B31" s="15" t="s">
        <v>65</v>
      </c>
      <c r="C31" s="17" t="s">
        <v>53</v>
      </c>
      <c r="D31" s="15">
        <v>8</v>
      </c>
      <c r="E31" s="15" t="s">
        <v>25</v>
      </c>
      <c r="F31" s="18">
        <v>2.95</v>
      </c>
      <c r="G31" s="15">
        <v>106.63</v>
      </c>
      <c r="H31" s="15">
        <v>106.63</v>
      </c>
      <c r="I31" s="15">
        <v>19.88</v>
      </c>
      <c r="J31" s="15">
        <f t="shared" si="0"/>
        <v>86.75</v>
      </c>
      <c r="K31" s="37">
        <v>8600</v>
      </c>
      <c r="L31" s="37">
        <f t="shared" si="1"/>
        <v>7396</v>
      </c>
      <c r="M31" s="37">
        <v>917018</v>
      </c>
      <c r="N31" s="37">
        <f t="shared" si="2"/>
        <v>788635.48</v>
      </c>
      <c r="O31" s="16" t="s">
        <v>26</v>
      </c>
      <c r="P31" s="16" t="s">
        <v>27</v>
      </c>
    </row>
    <row r="32" s="48" customFormat="1" ht="33" customHeight="1" spans="1:16">
      <c r="A32" s="16">
        <v>25</v>
      </c>
      <c r="B32" s="15" t="s">
        <v>65</v>
      </c>
      <c r="C32" s="17" t="s">
        <v>72</v>
      </c>
      <c r="D32" s="15">
        <v>8</v>
      </c>
      <c r="E32" s="15" t="s">
        <v>25</v>
      </c>
      <c r="F32" s="18">
        <v>2.95</v>
      </c>
      <c r="G32" s="18">
        <v>74.88</v>
      </c>
      <c r="H32" s="15">
        <v>94.32</v>
      </c>
      <c r="I32" s="15">
        <v>17.58</v>
      </c>
      <c r="J32" s="15">
        <f t="shared" si="0"/>
        <v>76.74</v>
      </c>
      <c r="K32" s="37">
        <v>8700</v>
      </c>
      <c r="L32" s="37">
        <f t="shared" si="1"/>
        <v>7482</v>
      </c>
      <c r="M32" s="37">
        <v>651456</v>
      </c>
      <c r="N32" s="37">
        <f t="shared" si="2"/>
        <v>705702.24</v>
      </c>
      <c r="O32" s="16" t="s">
        <v>26</v>
      </c>
      <c r="P32" s="16" t="s">
        <v>27</v>
      </c>
    </row>
    <row r="33" s="48" customFormat="1" ht="33" customHeight="1" spans="1:16">
      <c r="A33" s="16">
        <v>26</v>
      </c>
      <c r="B33" s="15" t="s">
        <v>65</v>
      </c>
      <c r="C33" s="17" t="s">
        <v>54</v>
      </c>
      <c r="D33" s="15">
        <v>9</v>
      </c>
      <c r="E33" s="15" t="s">
        <v>25</v>
      </c>
      <c r="F33" s="18">
        <v>2.95</v>
      </c>
      <c r="G33" s="15">
        <v>106.63</v>
      </c>
      <c r="H33" s="15">
        <v>106.63</v>
      </c>
      <c r="I33" s="15">
        <v>19.88</v>
      </c>
      <c r="J33" s="15">
        <f t="shared" si="0"/>
        <v>86.75</v>
      </c>
      <c r="K33" s="37">
        <v>8600</v>
      </c>
      <c r="L33" s="37">
        <f t="shared" si="1"/>
        <v>7396</v>
      </c>
      <c r="M33" s="37">
        <v>917018</v>
      </c>
      <c r="N33" s="37">
        <f t="shared" si="2"/>
        <v>788635.48</v>
      </c>
      <c r="O33" s="16" t="s">
        <v>26</v>
      </c>
      <c r="P33" s="16" t="s">
        <v>27</v>
      </c>
    </row>
    <row r="34" s="48" customFormat="1" ht="33" customHeight="1" spans="1:16">
      <c r="A34" s="16">
        <v>27</v>
      </c>
      <c r="B34" s="15" t="s">
        <v>65</v>
      </c>
      <c r="C34" s="17" t="s">
        <v>73</v>
      </c>
      <c r="D34" s="15">
        <v>9</v>
      </c>
      <c r="E34" s="15" t="s">
        <v>25</v>
      </c>
      <c r="F34" s="18">
        <v>2.95</v>
      </c>
      <c r="G34" s="18">
        <v>74.88</v>
      </c>
      <c r="H34" s="15">
        <v>94.32</v>
      </c>
      <c r="I34" s="15">
        <v>17.58</v>
      </c>
      <c r="J34" s="15">
        <f t="shared" si="0"/>
        <v>76.74</v>
      </c>
      <c r="K34" s="37">
        <v>8700</v>
      </c>
      <c r="L34" s="37">
        <f t="shared" si="1"/>
        <v>7482</v>
      </c>
      <c r="M34" s="37">
        <v>651456</v>
      </c>
      <c r="N34" s="37">
        <f t="shared" si="2"/>
        <v>705702.24</v>
      </c>
      <c r="O34" s="16" t="s">
        <v>26</v>
      </c>
      <c r="P34" s="16" t="s">
        <v>27</v>
      </c>
    </row>
    <row r="35" s="48" customFormat="1" ht="33" customHeight="1" spans="1:16">
      <c r="A35" s="16">
        <v>28</v>
      </c>
      <c r="B35" s="15" t="s">
        <v>65</v>
      </c>
      <c r="C35" s="17" t="s">
        <v>55</v>
      </c>
      <c r="D35" s="15">
        <v>10</v>
      </c>
      <c r="E35" s="15" t="s">
        <v>25</v>
      </c>
      <c r="F35" s="18">
        <v>2.95</v>
      </c>
      <c r="G35" s="15">
        <v>106.63</v>
      </c>
      <c r="H35" s="15">
        <v>106.63</v>
      </c>
      <c r="I35" s="15">
        <v>19.88</v>
      </c>
      <c r="J35" s="15">
        <f t="shared" si="0"/>
        <v>86.75</v>
      </c>
      <c r="K35" s="37">
        <v>9030</v>
      </c>
      <c r="L35" s="37">
        <f t="shared" si="1"/>
        <v>7765.8</v>
      </c>
      <c r="M35" s="37">
        <v>962868.9</v>
      </c>
      <c r="N35" s="37">
        <f t="shared" si="2"/>
        <v>828067.254</v>
      </c>
      <c r="O35" s="16" t="s">
        <v>26</v>
      </c>
      <c r="P35" s="16" t="s">
        <v>27</v>
      </c>
    </row>
    <row r="36" s="48" customFormat="1" ht="33" customHeight="1" spans="1:16">
      <c r="A36" s="16">
        <v>29</v>
      </c>
      <c r="B36" s="15" t="s">
        <v>65</v>
      </c>
      <c r="C36" s="17" t="s">
        <v>74</v>
      </c>
      <c r="D36" s="15">
        <v>10</v>
      </c>
      <c r="E36" s="15" t="s">
        <v>25</v>
      </c>
      <c r="F36" s="18">
        <v>2.95</v>
      </c>
      <c r="G36" s="18">
        <v>74.88</v>
      </c>
      <c r="H36" s="15">
        <v>94.32</v>
      </c>
      <c r="I36" s="15">
        <v>17.58</v>
      </c>
      <c r="J36" s="15">
        <f t="shared" si="0"/>
        <v>76.74</v>
      </c>
      <c r="K36" s="37">
        <v>8800</v>
      </c>
      <c r="L36" s="37">
        <f t="shared" si="1"/>
        <v>7568</v>
      </c>
      <c r="M36" s="37">
        <v>658944</v>
      </c>
      <c r="N36" s="37">
        <f t="shared" si="2"/>
        <v>713813.76</v>
      </c>
      <c r="O36" s="16" t="s">
        <v>26</v>
      </c>
      <c r="P36" s="16" t="s">
        <v>27</v>
      </c>
    </row>
    <row r="37" s="48" customFormat="1" ht="33" customHeight="1" spans="1:16">
      <c r="A37" s="16">
        <v>30</v>
      </c>
      <c r="B37" s="15" t="s">
        <v>65</v>
      </c>
      <c r="C37" s="17" t="s">
        <v>56</v>
      </c>
      <c r="D37" s="15">
        <v>11</v>
      </c>
      <c r="E37" s="15" t="s">
        <v>25</v>
      </c>
      <c r="F37" s="18">
        <v>2.95</v>
      </c>
      <c r="G37" s="15">
        <v>106.63</v>
      </c>
      <c r="H37" s="15">
        <v>106.63</v>
      </c>
      <c r="I37" s="15">
        <v>19.88</v>
      </c>
      <c r="J37" s="15">
        <f t="shared" si="0"/>
        <v>86.75</v>
      </c>
      <c r="K37" s="37">
        <v>9135</v>
      </c>
      <c r="L37" s="37">
        <f t="shared" si="1"/>
        <v>7856.1</v>
      </c>
      <c r="M37" s="37">
        <v>974065.05</v>
      </c>
      <c r="N37" s="37">
        <f t="shared" si="2"/>
        <v>837695.943</v>
      </c>
      <c r="O37" s="16" t="s">
        <v>26</v>
      </c>
      <c r="P37" s="16" t="s">
        <v>27</v>
      </c>
    </row>
    <row r="38" s="48" customFormat="1" ht="33" customHeight="1" spans="1:16">
      <c r="A38" s="16">
        <v>31</v>
      </c>
      <c r="B38" s="15" t="s">
        <v>65</v>
      </c>
      <c r="C38" s="17" t="s">
        <v>75</v>
      </c>
      <c r="D38" s="15">
        <v>11</v>
      </c>
      <c r="E38" s="15" t="s">
        <v>25</v>
      </c>
      <c r="F38" s="18">
        <v>2.95</v>
      </c>
      <c r="G38" s="18">
        <v>74.88</v>
      </c>
      <c r="H38" s="15">
        <v>94.32</v>
      </c>
      <c r="I38" s="15">
        <v>17.58</v>
      </c>
      <c r="J38" s="15">
        <f t="shared" si="0"/>
        <v>76.74</v>
      </c>
      <c r="K38" s="37">
        <v>8800</v>
      </c>
      <c r="L38" s="37">
        <f t="shared" si="1"/>
        <v>7568</v>
      </c>
      <c r="M38" s="37">
        <v>658944</v>
      </c>
      <c r="N38" s="37">
        <f t="shared" si="2"/>
        <v>713813.76</v>
      </c>
      <c r="O38" s="16" t="s">
        <v>26</v>
      </c>
      <c r="P38" s="16" t="s">
        <v>27</v>
      </c>
    </row>
    <row r="39" s="48" customFormat="1" ht="33" customHeight="1" spans="1:16">
      <c r="A39" s="16">
        <v>32</v>
      </c>
      <c r="B39" s="15" t="s">
        <v>65</v>
      </c>
      <c r="C39" s="17" t="s">
        <v>76</v>
      </c>
      <c r="D39" s="15">
        <v>12</v>
      </c>
      <c r="E39" s="15" t="s">
        <v>25</v>
      </c>
      <c r="F39" s="18">
        <v>2.95</v>
      </c>
      <c r="G39" s="18">
        <v>74.88</v>
      </c>
      <c r="H39" s="15">
        <v>94.32</v>
      </c>
      <c r="I39" s="15">
        <v>17.58</v>
      </c>
      <c r="J39" s="15">
        <f t="shared" si="0"/>
        <v>76.74</v>
      </c>
      <c r="K39" s="37">
        <v>8800</v>
      </c>
      <c r="L39" s="37">
        <f t="shared" si="1"/>
        <v>7568</v>
      </c>
      <c r="M39" s="37">
        <v>658944</v>
      </c>
      <c r="N39" s="37">
        <f t="shared" si="2"/>
        <v>713813.76</v>
      </c>
      <c r="O39" s="16" t="s">
        <v>26</v>
      </c>
      <c r="P39" s="16" t="s">
        <v>27</v>
      </c>
    </row>
    <row r="40" s="48" customFormat="1" ht="33" customHeight="1" spans="1:16">
      <c r="A40" s="16">
        <v>33</v>
      </c>
      <c r="B40" s="15" t="s">
        <v>65</v>
      </c>
      <c r="C40" s="17" t="s">
        <v>77</v>
      </c>
      <c r="D40" s="15">
        <v>13</v>
      </c>
      <c r="E40" s="15" t="s">
        <v>25</v>
      </c>
      <c r="F40" s="18">
        <v>2.95</v>
      </c>
      <c r="G40" s="18">
        <v>74.88</v>
      </c>
      <c r="H40" s="15">
        <v>94.32</v>
      </c>
      <c r="I40" s="15">
        <v>17.58</v>
      </c>
      <c r="J40" s="15">
        <f t="shared" si="0"/>
        <v>76.74</v>
      </c>
      <c r="K40" s="37">
        <v>8900</v>
      </c>
      <c r="L40" s="37">
        <f t="shared" si="1"/>
        <v>7654</v>
      </c>
      <c r="M40" s="37">
        <v>666432</v>
      </c>
      <c r="N40" s="37">
        <f t="shared" si="2"/>
        <v>721925.28</v>
      </c>
      <c r="O40" s="16" t="s">
        <v>26</v>
      </c>
      <c r="P40" s="16" t="s">
        <v>27</v>
      </c>
    </row>
    <row r="41" s="48" customFormat="1" ht="33" customHeight="1" spans="1:16">
      <c r="A41" s="16">
        <v>34</v>
      </c>
      <c r="B41" s="15" t="s">
        <v>65</v>
      </c>
      <c r="C41" s="17" t="s">
        <v>60</v>
      </c>
      <c r="D41" s="15">
        <v>14</v>
      </c>
      <c r="E41" s="15" t="s">
        <v>25</v>
      </c>
      <c r="F41" s="18">
        <v>2.95</v>
      </c>
      <c r="G41" s="18">
        <v>74.88</v>
      </c>
      <c r="H41" s="15">
        <v>94.32</v>
      </c>
      <c r="I41" s="15">
        <v>17.58</v>
      </c>
      <c r="J41" s="15">
        <f t="shared" si="0"/>
        <v>76.74</v>
      </c>
      <c r="K41" s="37">
        <v>8900</v>
      </c>
      <c r="L41" s="37">
        <f t="shared" si="1"/>
        <v>7654</v>
      </c>
      <c r="M41" s="37">
        <v>666432</v>
      </c>
      <c r="N41" s="37">
        <f t="shared" si="2"/>
        <v>721925.28</v>
      </c>
      <c r="O41" s="16" t="s">
        <v>26</v>
      </c>
      <c r="P41" s="16" t="s">
        <v>27</v>
      </c>
    </row>
    <row r="42" s="48" customFormat="1" ht="33" customHeight="1" spans="1:16">
      <c r="A42" s="16">
        <v>35</v>
      </c>
      <c r="B42" s="15" t="s">
        <v>65</v>
      </c>
      <c r="C42" s="17" t="s">
        <v>33</v>
      </c>
      <c r="D42" s="15">
        <v>18</v>
      </c>
      <c r="E42" s="15" t="s">
        <v>25</v>
      </c>
      <c r="F42" s="18">
        <v>2.95</v>
      </c>
      <c r="G42" s="15">
        <v>106.63</v>
      </c>
      <c r="H42" s="15">
        <v>106.63</v>
      </c>
      <c r="I42" s="15">
        <v>19.88</v>
      </c>
      <c r="J42" s="15">
        <f t="shared" si="0"/>
        <v>86.75</v>
      </c>
      <c r="K42" s="37">
        <v>8900</v>
      </c>
      <c r="L42" s="37">
        <f t="shared" si="1"/>
        <v>7654</v>
      </c>
      <c r="M42" s="37">
        <v>949007</v>
      </c>
      <c r="N42" s="37">
        <f t="shared" si="2"/>
        <v>816146.02</v>
      </c>
      <c r="O42" s="16" t="s">
        <v>26</v>
      </c>
      <c r="P42" s="16" t="s">
        <v>27</v>
      </c>
    </row>
    <row r="43" s="49" customFormat="1" ht="28" customHeight="1" spans="1:16">
      <c r="A43" s="19" t="s">
        <v>34</v>
      </c>
      <c r="B43" s="20"/>
      <c r="C43" s="20"/>
      <c r="D43" s="20"/>
      <c r="E43" s="20"/>
      <c r="F43" s="21"/>
      <c r="G43" s="52">
        <f>SUM(G8:G42)</f>
        <v>3235</v>
      </c>
      <c r="H43" s="22">
        <f>SUM(H8:H42)</f>
        <v>3443.66</v>
      </c>
      <c r="I43" s="22">
        <f t="shared" ref="H43:J43" si="3">SUM(I8:I42)</f>
        <v>641.93</v>
      </c>
      <c r="J43" s="22">
        <f t="shared" si="3"/>
        <v>2801.73</v>
      </c>
      <c r="K43" s="39">
        <f>AVERAGE(K8:K42)</f>
        <v>8621.28571428571</v>
      </c>
      <c r="L43" s="39">
        <f>AVERAGE(L8:L42)</f>
        <v>7414.30571428571</v>
      </c>
      <c r="M43" s="39">
        <f>SUM(M8:M42)</f>
        <v>27863585.35</v>
      </c>
      <c r="N43" s="39">
        <f>SUM(N8:N42)</f>
        <v>25533573.161</v>
      </c>
      <c r="O43" s="16"/>
      <c r="P43" s="16"/>
    </row>
    <row r="44" s="47" customFormat="1" ht="46" customHeight="1" spans="1:16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0"/>
    </row>
    <row r="45" s="47" customFormat="1" ht="48" customHeight="1" spans="1:16">
      <c r="A45" s="25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="47" customFormat="1" ht="33" customHeight="1" spans="1:16">
      <c r="A46" s="25" t="s">
        <v>37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34"/>
      <c r="M46" s="34"/>
      <c r="N46" s="41"/>
      <c r="O46" s="25"/>
      <c r="P46" s="11"/>
    </row>
    <row r="47" s="46" customFormat="1" ht="18.75" spans="1:16">
      <c r="A47" s="26"/>
      <c r="B47" s="26"/>
      <c r="C47" s="26"/>
      <c r="D47" s="26"/>
      <c r="E47" s="26"/>
      <c r="F47" s="26"/>
      <c r="G47" s="26"/>
      <c r="H47" s="26"/>
      <c r="I47" s="26"/>
      <c r="J47" s="42"/>
      <c r="K47" s="26"/>
      <c r="L47" s="43"/>
      <c r="M47" s="43"/>
      <c r="N47" s="44"/>
      <c r="O47" s="26"/>
      <c r="P47" s="8"/>
    </row>
    <row r="48" s="46" customFormat="1" ht="18.75" spans="1:16">
      <c r="A48" s="27" t="s">
        <v>38</v>
      </c>
      <c r="B48" s="27"/>
      <c r="C48" s="8"/>
      <c r="D48" s="8"/>
      <c r="E48" s="8"/>
      <c r="F48" s="8"/>
      <c r="G48" s="8"/>
      <c r="H48" s="8"/>
      <c r="I48" s="8"/>
      <c r="J48" s="8"/>
      <c r="K48" s="8"/>
      <c r="L48" s="45"/>
      <c r="M48" s="45"/>
      <c r="N48" s="29"/>
      <c r="O48" s="8"/>
      <c r="P48" s="8"/>
    </row>
    <row r="49" s="46" customFormat="1" ht="18.75" spans="1:1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28"/>
      <c r="M49" s="28"/>
      <c r="N49" s="29"/>
      <c r="O49" s="8"/>
      <c r="P49" s="8"/>
    </row>
    <row r="50" s="46" customFormat="1" ht="18.75" spans="1:16">
      <c r="A50" s="27" t="s">
        <v>39</v>
      </c>
      <c r="B50" s="27"/>
      <c r="C50" s="27"/>
      <c r="D50" s="27"/>
      <c r="E50" s="27"/>
      <c r="F50" s="27"/>
      <c r="G50" s="27"/>
      <c r="H50" s="8"/>
      <c r="I50" s="8"/>
      <c r="J50" s="8"/>
      <c r="K50" s="8"/>
      <c r="L50" s="45"/>
      <c r="M50" s="45"/>
      <c r="N50" s="29"/>
      <c r="O50" s="8"/>
      <c r="P50" s="8"/>
    </row>
  </sheetData>
  <mergeCells count="11">
    <mergeCell ref="B2:P2"/>
    <mergeCell ref="L4:P4"/>
    <mergeCell ref="L5:P5"/>
    <mergeCell ref="A6:H6"/>
    <mergeCell ref="L6:P6"/>
    <mergeCell ref="A43:F43"/>
    <mergeCell ref="A44:P44"/>
    <mergeCell ref="A45:P45"/>
    <mergeCell ref="A46:O46"/>
    <mergeCell ref="A48:B48"/>
    <mergeCell ref="A50:F50"/>
  </mergeCells>
  <printOptions horizontalCentered="1"/>
  <pageMargins left="0" right="0" top="0.511805555555556" bottom="0.354166666666667" header="0.314583333333333" footer="0.354166666666667"/>
  <pageSetup paperSize="9" scale="71" fitToHeight="0" orientation="landscape" horizontalDpi="600" verticalDpi="600"/>
  <headerFooter alignWithMargins="0" scaleWithDoc="0">
    <oddFooter>&amp;C&amp;P</oddFooter>
  </headerFooter>
  <rowBreaks count="1" manualBreakCount="1">
    <brk id="41" max="15" man="1"/>
  </rowBreaks>
  <colBreaks count="1" manualBreakCount="1">
    <brk id="16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workbookViewId="0">
      <pane ySplit="7" topLeftCell="A36" activePane="bottomLeft" state="frozen"/>
      <selection/>
      <selection pane="bottomLeft" activeCell="Q42" sqref="Q42"/>
    </sheetView>
  </sheetViews>
  <sheetFormatPr defaultColWidth="8.75" defaultRowHeight="14.25"/>
  <cols>
    <col min="1" max="1" width="6.125" style="5" customWidth="1"/>
    <col min="2" max="2" width="11" style="5" customWidth="1"/>
    <col min="3" max="3" width="11.125" style="5" customWidth="1"/>
    <col min="4" max="4" width="7.125" style="5" customWidth="1"/>
    <col min="5" max="5" width="9.625" style="5" customWidth="1"/>
    <col min="6" max="6" width="6.75" style="5" customWidth="1"/>
    <col min="7" max="7" width="9.5" style="5" customWidth="1"/>
    <col min="8" max="8" width="10.5" style="5" customWidth="1"/>
    <col min="9" max="9" width="13.25" style="5" customWidth="1"/>
    <col min="10" max="10" width="13" style="5" customWidth="1"/>
    <col min="11" max="11" width="18" style="5" customWidth="1"/>
    <col min="12" max="12" width="13.625" style="6" customWidth="1"/>
    <col min="13" max="13" width="15.75" style="6" customWidth="1"/>
    <col min="14" max="14" width="15.75" style="7" customWidth="1"/>
    <col min="15" max="15" width="11.75" style="5" customWidth="1"/>
    <col min="16" max="16" width="8.75" style="5"/>
  </cols>
  <sheetData>
    <row r="1" s="1" customFormat="1" ht="18.75" spans="1:1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8"/>
      <c r="M1" s="28"/>
      <c r="N1" s="29"/>
      <c r="O1" s="8"/>
      <c r="P1" s="8"/>
    </row>
    <row r="2" s="1" customFormat="1" ht="25" customHeight="1" spans="1:16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30"/>
      <c r="M2" s="30"/>
      <c r="N2" s="31"/>
      <c r="O2" s="9"/>
      <c r="P2" s="9"/>
    </row>
    <row r="3" s="1" customFormat="1" ht="18.75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8"/>
      <c r="M3" s="28"/>
      <c r="N3" s="29"/>
      <c r="O3" s="8"/>
      <c r="P3" s="8"/>
    </row>
    <row r="4" s="2" customFormat="1" ht="22" customHeight="1" spans="1:16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1"/>
      <c r="K4" s="12" t="s">
        <v>2</v>
      </c>
      <c r="L4" s="32" t="s">
        <v>3</v>
      </c>
      <c r="M4" s="32"/>
      <c r="N4" s="33"/>
      <c r="O4" s="12"/>
      <c r="P4" s="12"/>
    </row>
    <row r="5" s="2" customFormat="1" ht="22" customHeight="1" spans="1:16">
      <c r="A5" s="11"/>
      <c r="B5" s="12"/>
      <c r="C5" s="12"/>
      <c r="D5" s="12"/>
      <c r="E5" s="12"/>
      <c r="F5" s="12"/>
      <c r="G5" s="12"/>
      <c r="H5" s="12"/>
      <c r="I5" s="11"/>
      <c r="J5" s="11"/>
      <c r="K5" s="11" t="s">
        <v>4</v>
      </c>
      <c r="L5" s="34" t="s">
        <v>5</v>
      </c>
      <c r="M5" s="34"/>
      <c r="N5" s="34"/>
      <c r="O5" s="34"/>
      <c r="P5" s="34"/>
    </row>
    <row r="6" s="2" customFormat="1" ht="22" customHeight="1" spans="1:16">
      <c r="A6" s="13" t="s">
        <v>6</v>
      </c>
      <c r="B6" s="13"/>
      <c r="C6" s="13"/>
      <c r="D6" s="13"/>
      <c r="E6" s="13"/>
      <c r="F6" s="13"/>
      <c r="G6" s="13"/>
      <c r="H6" s="13"/>
      <c r="I6" s="12"/>
      <c r="J6" s="11"/>
      <c r="K6" s="12" t="s">
        <v>7</v>
      </c>
      <c r="L6" s="35">
        <v>46043</v>
      </c>
      <c r="M6" s="35"/>
      <c r="N6" s="36"/>
      <c r="O6" s="35"/>
      <c r="P6" s="35"/>
    </row>
    <row r="7" s="3" customFormat="1" ht="58" customHeight="1" spans="1:16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63</v>
      </c>
      <c r="H7" s="15" t="s">
        <v>64</v>
      </c>
      <c r="I7" s="15" t="s">
        <v>15</v>
      </c>
      <c r="J7" s="15" t="s">
        <v>16</v>
      </c>
      <c r="K7" s="15" t="s">
        <v>17</v>
      </c>
      <c r="L7" s="37" t="s">
        <v>18</v>
      </c>
      <c r="M7" s="38" t="s">
        <v>19</v>
      </c>
      <c r="N7" s="15" t="s">
        <v>20</v>
      </c>
      <c r="O7" s="15" t="s">
        <v>21</v>
      </c>
      <c r="P7" s="15" t="s">
        <v>22</v>
      </c>
    </row>
    <row r="8" s="3" customFormat="1" ht="30" customHeight="1" spans="1:16">
      <c r="A8" s="16">
        <v>1</v>
      </c>
      <c r="B8" s="15" t="s">
        <v>79</v>
      </c>
      <c r="C8" s="17" t="s">
        <v>66</v>
      </c>
      <c r="D8" s="15">
        <v>1</v>
      </c>
      <c r="E8" s="15" t="s">
        <v>25</v>
      </c>
      <c r="F8" s="18">
        <v>2.95</v>
      </c>
      <c r="G8" s="15">
        <v>96.08</v>
      </c>
      <c r="H8" s="15">
        <v>96.08</v>
      </c>
      <c r="I8" s="15">
        <v>17.91</v>
      </c>
      <c r="J8" s="15">
        <f t="shared" ref="J8:J43" si="0">H8-I8</f>
        <v>78.17</v>
      </c>
      <c r="K8" s="37">
        <v>8300</v>
      </c>
      <c r="L8" s="37">
        <f>K8*0.86</f>
        <v>7138</v>
      </c>
      <c r="M8" s="37">
        <v>797464</v>
      </c>
      <c r="N8" s="37">
        <f t="shared" ref="N8:N43" si="1">L8*H8</f>
        <v>685819.04</v>
      </c>
      <c r="O8" s="16" t="s">
        <v>26</v>
      </c>
      <c r="P8" s="16" t="s">
        <v>27</v>
      </c>
    </row>
    <row r="9" s="3" customFormat="1" ht="30" customHeight="1" spans="1:16">
      <c r="A9" s="16">
        <v>2</v>
      </c>
      <c r="B9" s="15" t="s">
        <v>79</v>
      </c>
      <c r="C9" s="17" t="s">
        <v>41</v>
      </c>
      <c r="D9" s="15">
        <v>1</v>
      </c>
      <c r="E9" s="15" t="s">
        <v>25</v>
      </c>
      <c r="F9" s="18">
        <v>2.95</v>
      </c>
      <c r="G9" s="15">
        <v>96.08</v>
      </c>
      <c r="H9" s="15">
        <v>96.08</v>
      </c>
      <c r="I9" s="15">
        <v>17.91</v>
      </c>
      <c r="J9" s="15">
        <f t="shared" si="0"/>
        <v>78.17</v>
      </c>
      <c r="K9" s="37">
        <v>8300</v>
      </c>
      <c r="L9" s="37">
        <f>K9*0.86</f>
        <v>7138</v>
      </c>
      <c r="M9" s="37">
        <v>797464</v>
      </c>
      <c r="N9" s="37">
        <f t="shared" si="1"/>
        <v>685819.04</v>
      </c>
      <c r="O9" s="16" t="s">
        <v>26</v>
      </c>
      <c r="P9" s="16" t="s">
        <v>27</v>
      </c>
    </row>
    <row r="10" s="3" customFormat="1" ht="30" customHeight="1" spans="1:16">
      <c r="A10" s="16">
        <v>3</v>
      </c>
      <c r="B10" s="15" t="s">
        <v>79</v>
      </c>
      <c r="C10" s="17" t="s">
        <v>42</v>
      </c>
      <c r="D10" s="15">
        <v>1</v>
      </c>
      <c r="E10" s="15" t="s">
        <v>25</v>
      </c>
      <c r="F10" s="18">
        <v>2.95</v>
      </c>
      <c r="G10" s="18">
        <v>74.48</v>
      </c>
      <c r="H10" s="15">
        <v>94.32</v>
      </c>
      <c r="I10" s="15">
        <v>17.58</v>
      </c>
      <c r="J10" s="15">
        <f t="shared" si="0"/>
        <v>76.74</v>
      </c>
      <c r="K10" s="37">
        <v>8600</v>
      </c>
      <c r="L10" s="37">
        <f>K10*0.86</f>
        <v>7396</v>
      </c>
      <c r="M10" s="37">
        <f>G10*K10</f>
        <v>640528</v>
      </c>
      <c r="N10" s="37">
        <f t="shared" si="1"/>
        <v>697590.72</v>
      </c>
      <c r="O10" s="16" t="s">
        <v>26</v>
      </c>
      <c r="P10" s="16" t="s">
        <v>27</v>
      </c>
    </row>
    <row r="11" s="3" customFormat="1" ht="30" customHeight="1" spans="1:16">
      <c r="A11" s="16">
        <v>4</v>
      </c>
      <c r="B11" s="15" t="s">
        <v>79</v>
      </c>
      <c r="C11" s="17" t="s">
        <v>24</v>
      </c>
      <c r="D11" s="15">
        <v>2</v>
      </c>
      <c r="E11" s="15" t="s">
        <v>25</v>
      </c>
      <c r="F11" s="18">
        <v>2.95</v>
      </c>
      <c r="G11" s="15">
        <v>96.08</v>
      </c>
      <c r="H11" s="15">
        <v>96.08</v>
      </c>
      <c r="I11" s="15">
        <v>17.91</v>
      </c>
      <c r="J11" s="15">
        <f t="shared" si="0"/>
        <v>78.17</v>
      </c>
      <c r="K11" s="37">
        <v>8300</v>
      </c>
      <c r="L11" s="37">
        <f t="shared" ref="L8:L43" si="2">K11*0.86</f>
        <v>7138</v>
      </c>
      <c r="M11" s="37">
        <v>797464</v>
      </c>
      <c r="N11" s="37">
        <f t="shared" si="1"/>
        <v>685819.04</v>
      </c>
      <c r="O11" s="16" t="s">
        <v>26</v>
      </c>
      <c r="P11" s="16" t="s">
        <v>27</v>
      </c>
    </row>
    <row r="12" s="3" customFormat="1" ht="30" customHeight="1" spans="1:16">
      <c r="A12" s="16">
        <v>5</v>
      </c>
      <c r="B12" s="15" t="s">
        <v>79</v>
      </c>
      <c r="C12" s="17" t="s">
        <v>28</v>
      </c>
      <c r="D12" s="15">
        <v>2</v>
      </c>
      <c r="E12" s="15" t="s">
        <v>25</v>
      </c>
      <c r="F12" s="18">
        <v>2.95</v>
      </c>
      <c r="G12" s="15">
        <v>96.08</v>
      </c>
      <c r="H12" s="15">
        <v>96.08</v>
      </c>
      <c r="I12" s="15">
        <v>17.91</v>
      </c>
      <c r="J12" s="15">
        <f t="shared" si="0"/>
        <v>78.17</v>
      </c>
      <c r="K12" s="37">
        <v>8300</v>
      </c>
      <c r="L12" s="37">
        <f t="shared" si="2"/>
        <v>7138</v>
      </c>
      <c r="M12" s="37">
        <v>797464</v>
      </c>
      <c r="N12" s="37">
        <f t="shared" si="1"/>
        <v>685819.04</v>
      </c>
      <c r="O12" s="16" t="s">
        <v>26</v>
      </c>
      <c r="P12" s="16" t="s">
        <v>27</v>
      </c>
    </row>
    <row r="13" s="3" customFormat="1" ht="30" customHeight="1" spans="1:16">
      <c r="A13" s="16">
        <v>6</v>
      </c>
      <c r="B13" s="15" t="s">
        <v>79</v>
      </c>
      <c r="C13" s="17" t="s">
        <v>29</v>
      </c>
      <c r="D13" s="15">
        <v>2</v>
      </c>
      <c r="E13" s="15" t="s">
        <v>25</v>
      </c>
      <c r="F13" s="18">
        <v>2.95</v>
      </c>
      <c r="G13" s="18">
        <v>74.48</v>
      </c>
      <c r="H13" s="15">
        <v>94.32</v>
      </c>
      <c r="I13" s="15">
        <v>17.58</v>
      </c>
      <c r="J13" s="15">
        <f t="shared" si="0"/>
        <v>76.74</v>
      </c>
      <c r="K13" s="37">
        <v>8600</v>
      </c>
      <c r="L13" s="37">
        <f t="shared" si="2"/>
        <v>7396</v>
      </c>
      <c r="M13" s="37">
        <v>640528</v>
      </c>
      <c r="N13" s="37">
        <f t="shared" si="1"/>
        <v>697590.72</v>
      </c>
      <c r="O13" s="16" t="s">
        <v>26</v>
      </c>
      <c r="P13" s="16" t="s">
        <v>27</v>
      </c>
    </row>
    <row r="14" s="3" customFormat="1" ht="30" customHeight="1" spans="1:16">
      <c r="A14" s="16">
        <v>7</v>
      </c>
      <c r="B14" s="15" t="s">
        <v>79</v>
      </c>
      <c r="C14" s="17" t="s">
        <v>43</v>
      </c>
      <c r="D14" s="15">
        <v>3</v>
      </c>
      <c r="E14" s="15" t="s">
        <v>25</v>
      </c>
      <c r="F14" s="18">
        <v>2.95</v>
      </c>
      <c r="G14" s="15">
        <v>96.08</v>
      </c>
      <c r="H14" s="15">
        <v>96.08</v>
      </c>
      <c r="I14" s="15">
        <v>17.91</v>
      </c>
      <c r="J14" s="15">
        <f t="shared" si="0"/>
        <v>78.17</v>
      </c>
      <c r="K14" s="37">
        <v>8400</v>
      </c>
      <c r="L14" s="37">
        <f t="shared" si="2"/>
        <v>7224</v>
      </c>
      <c r="M14" s="37">
        <v>807072</v>
      </c>
      <c r="N14" s="37">
        <f t="shared" si="1"/>
        <v>694081.92</v>
      </c>
      <c r="O14" s="16" t="s">
        <v>26</v>
      </c>
      <c r="P14" s="16" t="s">
        <v>27</v>
      </c>
    </row>
    <row r="15" s="3" customFormat="1" ht="30" customHeight="1" spans="1:16">
      <c r="A15" s="16">
        <v>8</v>
      </c>
      <c r="B15" s="15" t="s">
        <v>79</v>
      </c>
      <c r="C15" s="17" t="s">
        <v>44</v>
      </c>
      <c r="D15" s="15">
        <v>3</v>
      </c>
      <c r="E15" s="15" t="s">
        <v>25</v>
      </c>
      <c r="F15" s="18">
        <v>2.95</v>
      </c>
      <c r="G15" s="15">
        <v>96.08</v>
      </c>
      <c r="H15" s="15">
        <v>96.08</v>
      </c>
      <c r="I15" s="15">
        <v>17.91</v>
      </c>
      <c r="J15" s="15">
        <f t="shared" si="0"/>
        <v>78.17</v>
      </c>
      <c r="K15" s="37">
        <v>8400</v>
      </c>
      <c r="L15" s="37">
        <f t="shared" si="2"/>
        <v>7224</v>
      </c>
      <c r="M15" s="37">
        <v>807072</v>
      </c>
      <c r="N15" s="37">
        <f t="shared" si="1"/>
        <v>694081.92</v>
      </c>
      <c r="O15" s="16" t="s">
        <v>26</v>
      </c>
      <c r="P15" s="16" t="s">
        <v>27</v>
      </c>
    </row>
    <row r="16" s="3" customFormat="1" ht="30" customHeight="1" spans="1:16">
      <c r="A16" s="16">
        <v>9</v>
      </c>
      <c r="B16" s="15" t="s">
        <v>79</v>
      </c>
      <c r="C16" s="17" t="s">
        <v>30</v>
      </c>
      <c r="D16" s="15">
        <v>3</v>
      </c>
      <c r="E16" s="15" t="s">
        <v>25</v>
      </c>
      <c r="F16" s="18">
        <v>2.95</v>
      </c>
      <c r="G16" s="18">
        <v>74.48</v>
      </c>
      <c r="H16" s="15">
        <v>94.32</v>
      </c>
      <c r="I16" s="15">
        <v>17.58</v>
      </c>
      <c r="J16" s="15">
        <f t="shared" si="0"/>
        <v>76.74</v>
      </c>
      <c r="K16" s="37">
        <v>8700</v>
      </c>
      <c r="L16" s="37">
        <f t="shared" si="2"/>
        <v>7482</v>
      </c>
      <c r="M16" s="37">
        <f>G16*K16</f>
        <v>647976</v>
      </c>
      <c r="N16" s="37">
        <f t="shared" si="1"/>
        <v>705702.24</v>
      </c>
      <c r="O16" s="16" t="s">
        <v>26</v>
      </c>
      <c r="P16" s="16" t="s">
        <v>27</v>
      </c>
    </row>
    <row r="17" s="3" customFormat="1" ht="30" customHeight="1" spans="1:16">
      <c r="A17" s="16">
        <v>10</v>
      </c>
      <c r="B17" s="15" t="s">
        <v>79</v>
      </c>
      <c r="C17" s="17" t="s">
        <v>45</v>
      </c>
      <c r="D17" s="15">
        <v>3</v>
      </c>
      <c r="E17" s="15" t="s">
        <v>25</v>
      </c>
      <c r="F17" s="18">
        <v>2.95</v>
      </c>
      <c r="G17" s="15">
        <v>106.63</v>
      </c>
      <c r="H17" s="15">
        <v>106.63</v>
      </c>
      <c r="I17" s="15">
        <v>19.88</v>
      </c>
      <c r="J17" s="15">
        <f t="shared" si="0"/>
        <v>86.75</v>
      </c>
      <c r="K17" s="37">
        <v>8500</v>
      </c>
      <c r="L17" s="37">
        <f t="shared" si="2"/>
        <v>7310</v>
      </c>
      <c r="M17" s="37">
        <v>906355</v>
      </c>
      <c r="N17" s="37">
        <f t="shared" si="1"/>
        <v>779465.3</v>
      </c>
      <c r="O17" s="16" t="s">
        <v>26</v>
      </c>
      <c r="P17" s="16" t="s">
        <v>27</v>
      </c>
    </row>
    <row r="18" s="3" customFormat="1" ht="30" customHeight="1" spans="1:16">
      <c r="A18" s="16">
        <v>11</v>
      </c>
      <c r="B18" s="15" t="s">
        <v>79</v>
      </c>
      <c r="C18" s="17" t="s">
        <v>46</v>
      </c>
      <c r="D18" s="15">
        <v>4</v>
      </c>
      <c r="E18" s="15" t="s">
        <v>25</v>
      </c>
      <c r="F18" s="18">
        <v>2.95</v>
      </c>
      <c r="G18" s="15">
        <v>96.08</v>
      </c>
      <c r="H18" s="15">
        <v>96.08</v>
      </c>
      <c r="I18" s="15">
        <v>17.91</v>
      </c>
      <c r="J18" s="15">
        <f t="shared" si="0"/>
        <v>78.17</v>
      </c>
      <c r="K18" s="37">
        <v>8400</v>
      </c>
      <c r="L18" s="37">
        <f t="shared" si="2"/>
        <v>7224</v>
      </c>
      <c r="M18" s="37">
        <v>807072</v>
      </c>
      <c r="N18" s="37">
        <f t="shared" si="1"/>
        <v>694081.92</v>
      </c>
      <c r="O18" s="16" t="s">
        <v>26</v>
      </c>
      <c r="P18" s="16" t="s">
        <v>27</v>
      </c>
    </row>
    <row r="19" s="3" customFormat="1" ht="30" customHeight="1" spans="1:16">
      <c r="A19" s="16">
        <v>12</v>
      </c>
      <c r="B19" s="15" t="s">
        <v>79</v>
      </c>
      <c r="C19" s="17" t="s">
        <v>47</v>
      </c>
      <c r="D19" s="15">
        <v>4</v>
      </c>
      <c r="E19" s="15" t="s">
        <v>25</v>
      </c>
      <c r="F19" s="18">
        <v>2.95</v>
      </c>
      <c r="G19" s="15">
        <v>96.08</v>
      </c>
      <c r="H19" s="15">
        <v>96.08</v>
      </c>
      <c r="I19" s="15">
        <v>17.91</v>
      </c>
      <c r="J19" s="15">
        <f t="shared" si="0"/>
        <v>78.17</v>
      </c>
      <c r="K19" s="37">
        <v>8400</v>
      </c>
      <c r="L19" s="37">
        <f t="shared" si="2"/>
        <v>7224</v>
      </c>
      <c r="M19" s="37">
        <v>807072</v>
      </c>
      <c r="N19" s="37">
        <f t="shared" si="1"/>
        <v>694081.92</v>
      </c>
      <c r="O19" s="16" t="s">
        <v>26</v>
      </c>
      <c r="P19" s="16" t="s">
        <v>27</v>
      </c>
    </row>
    <row r="20" s="3" customFormat="1" ht="30" customHeight="1" spans="1:16">
      <c r="A20" s="16">
        <v>13</v>
      </c>
      <c r="B20" s="15" t="s">
        <v>79</v>
      </c>
      <c r="C20" s="17" t="s">
        <v>31</v>
      </c>
      <c r="D20" s="15">
        <v>4</v>
      </c>
      <c r="E20" s="15" t="s">
        <v>25</v>
      </c>
      <c r="F20" s="18">
        <v>2.95</v>
      </c>
      <c r="G20" s="18">
        <v>74.48</v>
      </c>
      <c r="H20" s="15">
        <v>94.32</v>
      </c>
      <c r="I20" s="15">
        <v>17.58</v>
      </c>
      <c r="J20" s="15">
        <f t="shared" si="0"/>
        <v>76.74</v>
      </c>
      <c r="K20" s="37">
        <v>8700</v>
      </c>
      <c r="L20" s="37">
        <f t="shared" si="2"/>
        <v>7482</v>
      </c>
      <c r="M20" s="37">
        <f>G20*K20</f>
        <v>647976</v>
      </c>
      <c r="N20" s="37">
        <f t="shared" si="1"/>
        <v>705702.24</v>
      </c>
      <c r="O20" s="16" t="s">
        <v>26</v>
      </c>
      <c r="P20" s="16" t="s">
        <v>27</v>
      </c>
    </row>
    <row r="21" s="3" customFormat="1" ht="30" customHeight="1" spans="1:16">
      <c r="A21" s="16">
        <v>14</v>
      </c>
      <c r="B21" s="15" t="s">
        <v>79</v>
      </c>
      <c r="C21" s="17" t="s">
        <v>48</v>
      </c>
      <c r="D21" s="15">
        <v>4</v>
      </c>
      <c r="E21" s="15" t="s">
        <v>25</v>
      </c>
      <c r="F21" s="18">
        <v>2.95</v>
      </c>
      <c r="G21" s="15">
        <v>106.63</v>
      </c>
      <c r="H21" s="15">
        <v>106.63</v>
      </c>
      <c r="I21" s="15">
        <v>19.88</v>
      </c>
      <c r="J21" s="15">
        <f t="shared" si="0"/>
        <v>86.75</v>
      </c>
      <c r="K21" s="37">
        <v>8600</v>
      </c>
      <c r="L21" s="37">
        <f t="shared" si="2"/>
        <v>7396</v>
      </c>
      <c r="M21" s="37">
        <v>917018</v>
      </c>
      <c r="N21" s="37">
        <f t="shared" si="1"/>
        <v>788635.48</v>
      </c>
      <c r="O21" s="16" t="s">
        <v>26</v>
      </c>
      <c r="P21" s="16" t="s">
        <v>27</v>
      </c>
    </row>
    <row r="22" s="3" customFormat="1" ht="30" customHeight="1" spans="1:16">
      <c r="A22" s="16">
        <v>15</v>
      </c>
      <c r="B22" s="15" t="s">
        <v>79</v>
      </c>
      <c r="C22" s="17" t="s">
        <v>67</v>
      </c>
      <c r="D22" s="15">
        <v>5</v>
      </c>
      <c r="E22" s="15" t="s">
        <v>25</v>
      </c>
      <c r="F22" s="18">
        <v>2.95</v>
      </c>
      <c r="G22" s="15">
        <v>96.08</v>
      </c>
      <c r="H22" s="15">
        <v>96.08</v>
      </c>
      <c r="I22" s="15">
        <v>17.91</v>
      </c>
      <c r="J22" s="15">
        <f t="shared" si="0"/>
        <v>78.17</v>
      </c>
      <c r="K22" s="37">
        <v>8500</v>
      </c>
      <c r="L22" s="37">
        <f t="shared" si="2"/>
        <v>7310</v>
      </c>
      <c r="M22" s="37">
        <v>816680</v>
      </c>
      <c r="N22" s="37">
        <f t="shared" si="1"/>
        <v>702344.8</v>
      </c>
      <c r="O22" s="16" t="s">
        <v>26</v>
      </c>
      <c r="P22" s="16" t="s">
        <v>27</v>
      </c>
    </row>
    <row r="23" s="3" customFormat="1" ht="30" customHeight="1" spans="1:16">
      <c r="A23" s="16">
        <v>16</v>
      </c>
      <c r="B23" s="15" t="s">
        <v>79</v>
      </c>
      <c r="C23" s="17" t="s">
        <v>49</v>
      </c>
      <c r="D23" s="15">
        <v>5</v>
      </c>
      <c r="E23" s="15" t="s">
        <v>25</v>
      </c>
      <c r="F23" s="18">
        <v>2.95</v>
      </c>
      <c r="G23" s="15">
        <v>96.08</v>
      </c>
      <c r="H23" s="15">
        <v>96.08</v>
      </c>
      <c r="I23" s="15">
        <v>17.91</v>
      </c>
      <c r="J23" s="15">
        <f t="shared" si="0"/>
        <v>78.17</v>
      </c>
      <c r="K23" s="37">
        <v>8500</v>
      </c>
      <c r="L23" s="37">
        <f t="shared" si="2"/>
        <v>7310</v>
      </c>
      <c r="M23" s="37">
        <v>816680</v>
      </c>
      <c r="N23" s="37">
        <f t="shared" si="1"/>
        <v>702344.8</v>
      </c>
      <c r="O23" s="16" t="s">
        <v>26</v>
      </c>
      <c r="P23" s="16" t="s">
        <v>27</v>
      </c>
    </row>
    <row r="24" s="3" customFormat="1" ht="30" customHeight="1" spans="1:16">
      <c r="A24" s="16">
        <v>17</v>
      </c>
      <c r="B24" s="15" t="s">
        <v>79</v>
      </c>
      <c r="C24" s="17" t="s">
        <v>50</v>
      </c>
      <c r="D24" s="15">
        <v>5</v>
      </c>
      <c r="E24" s="15" t="s">
        <v>25</v>
      </c>
      <c r="F24" s="18">
        <v>2.95</v>
      </c>
      <c r="G24" s="18">
        <v>74.48</v>
      </c>
      <c r="H24" s="15">
        <v>94.32</v>
      </c>
      <c r="I24" s="15">
        <v>17.58</v>
      </c>
      <c r="J24" s="15">
        <f t="shared" si="0"/>
        <v>76.74</v>
      </c>
      <c r="K24" s="37">
        <v>8700</v>
      </c>
      <c r="L24" s="37">
        <f t="shared" si="2"/>
        <v>7482</v>
      </c>
      <c r="M24" s="37">
        <f>G24*K24</f>
        <v>647976</v>
      </c>
      <c r="N24" s="37">
        <f t="shared" si="1"/>
        <v>705702.24</v>
      </c>
      <c r="O24" s="16" t="s">
        <v>26</v>
      </c>
      <c r="P24" s="16" t="s">
        <v>27</v>
      </c>
    </row>
    <row r="25" s="3" customFormat="1" ht="30" customHeight="1" spans="1:16">
      <c r="A25" s="16">
        <v>18</v>
      </c>
      <c r="B25" s="15" t="s">
        <v>79</v>
      </c>
      <c r="C25" s="17" t="s">
        <v>68</v>
      </c>
      <c r="D25" s="15">
        <v>5</v>
      </c>
      <c r="E25" s="15" t="s">
        <v>25</v>
      </c>
      <c r="F25" s="18">
        <v>2.95</v>
      </c>
      <c r="G25" s="15">
        <v>106.63</v>
      </c>
      <c r="H25" s="15">
        <v>106.63</v>
      </c>
      <c r="I25" s="15">
        <v>19.88</v>
      </c>
      <c r="J25" s="15">
        <f t="shared" si="0"/>
        <v>86.75</v>
      </c>
      <c r="K25" s="37">
        <v>8600</v>
      </c>
      <c r="L25" s="37">
        <f t="shared" si="2"/>
        <v>7396</v>
      </c>
      <c r="M25" s="37">
        <v>917018</v>
      </c>
      <c r="N25" s="37">
        <f t="shared" si="1"/>
        <v>788635.48</v>
      </c>
      <c r="O25" s="16" t="s">
        <v>26</v>
      </c>
      <c r="P25" s="16" t="s">
        <v>27</v>
      </c>
    </row>
    <row r="26" s="3" customFormat="1" ht="30" customHeight="1" spans="1:16">
      <c r="A26" s="16">
        <v>19</v>
      </c>
      <c r="B26" s="15" t="s">
        <v>79</v>
      </c>
      <c r="C26" s="17" t="s">
        <v>80</v>
      </c>
      <c r="D26" s="15">
        <v>6</v>
      </c>
      <c r="E26" s="15" t="s">
        <v>25</v>
      </c>
      <c r="F26" s="18">
        <v>2.95</v>
      </c>
      <c r="G26" s="15">
        <v>96.08</v>
      </c>
      <c r="H26" s="15">
        <v>96.08</v>
      </c>
      <c r="I26" s="15">
        <v>17.91</v>
      </c>
      <c r="J26" s="15">
        <f t="shared" si="0"/>
        <v>78.17</v>
      </c>
      <c r="K26" s="37">
        <v>8500</v>
      </c>
      <c r="L26" s="37">
        <f t="shared" si="2"/>
        <v>7310</v>
      </c>
      <c r="M26" s="37">
        <v>816680</v>
      </c>
      <c r="N26" s="37">
        <f t="shared" si="1"/>
        <v>702344.8</v>
      </c>
      <c r="O26" s="16" t="s">
        <v>26</v>
      </c>
      <c r="P26" s="16" t="s">
        <v>27</v>
      </c>
    </row>
    <row r="27" s="3" customFormat="1" ht="30" customHeight="1" spans="1:16">
      <c r="A27" s="16">
        <v>20</v>
      </c>
      <c r="B27" s="15" t="s">
        <v>79</v>
      </c>
      <c r="C27" s="17" t="s">
        <v>81</v>
      </c>
      <c r="D27" s="15">
        <v>6</v>
      </c>
      <c r="E27" s="15" t="s">
        <v>25</v>
      </c>
      <c r="F27" s="18">
        <v>2.95</v>
      </c>
      <c r="G27" s="15">
        <v>96.08</v>
      </c>
      <c r="H27" s="15">
        <v>96.08</v>
      </c>
      <c r="I27" s="15">
        <v>17.91</v>
      </c>
      <c r="J27" s="15">
        <f t="shared" si="0"/>
        <v>78.17</v>
      </c>
      <c r="K27" s="37">
        <v>8500</v>
      </c>
      <c r="L27" s="37">
        <f t="shared" si="2"/>
        <v>7310</v>
      </c>
      <c r="M27" s="37">
        <v>816680</v>
      </c>
      <c r="N27" s="37">
        <f t="shared" si="1"/>
        <v>702344.8</v>
      </c>
      <c r="O27" s="16" t="s">
        <v>26</v>
      </c>
      <c r="P27" s="16" t="s">
        <v>27</v>
      </c>
    </row>
    <row r="28" s="3" customFormat="1" ht="30" customHeight="1" spans="1:16">
      <c r="A28" s="16">
        <v>21</v>
      </c>
      <c r="B28" s="15" t="s">
        <v>79</v>
      </c>
      <c r="C28" s="17" t="s">
        <v>51</v>
      </c>
      <c r="D28" s="15">
        <v>6</v>
      </c>
      <c r="E28" s="15" t="s">
        <v>25</v>
      </c>
      <c r="F28" s="18">
        <v>2.95</v>
      </c>
      <c r="G28" s="18">
        <v>74.48</v>
      </c>
      <c r="H28" s="15">
        <v>94.32</v>
      </c>
      <c r="I28" s="15">
        <v>17.58</v>
      </c>
      <c r="J28" s="15">
        <f t="shared" si="0"/>
        <v>76.74</v>
      </c>
      <c r="K28" s="37">
        <v>8800</v>
      </c>
      <c r="L28" s="37">
        <f t="shared" si="2"/>
        <v>7568</v>
      </c>
      <c r="M28" s="37">
        <f>G28*K28</f>
        <v>655424</v>
      </c>
      <c r="N28" s="37">
        <f t="shared" si="1"/>
        <v>713813.76</v>
      </c>
      <c r="O28" s="16" t="s">
        <v>26</v>
      </c>
      <c r="P28" s="16" t="s">
        <v>27</v>
      </c>
    </row>
    <row r="29" s="3" customFormat="1" ht="30" customHeight="1" spans="1:16">
      <c r="A29" s="16">
        <v>22</v>
      </c>
      <c r="B29" s="15" t="s">
        <v>79</v>
      </c>
      <c r="C29" s="17" t="s">
        <v>69</v>
      </c>
      <c r="D29" s="15">
        <v>6</v>
      </c>
      <c r="E29" s="15" t="s">
        <v>25</v>
      </c>
      <c r="F29" s="18">
        <v>2.95</v>
      </c>
      <c r="G29" s="15">
        <v>106.63</v>
      </c>
      <c r="H29" s="15">
        <v>106.63</v>
      </c>
      <c r="I29" s="15">
        <v>19.88</v>
      </c>
      <c r="J29" s="15">
        <f t="shared" si="0"/>
        <v>86.75</v>
      </c>
      <c r="K29" s="37">
        <v>8700</v>
      </c>
      <c r="L29" s="37">
        <f t="shared" si="2"/>
        <v>7482</v>
      </c>
      <c r="M29" s="37">
        <v>927681</v>
      </c>
      <c r="N29" s="37">
        <f t="shared" si="1"/>
        <v>797805.66</v>
      </c>
      <c r="O29" s="16" t="s">
        <v>26</v>
      </c>
      <c r="P29" s="16" t="s">
        <v>27</v>
      </c>
    </row>
    <row r="30" s="3" customFormat="1" ht="30" customHeight="1" spans="1:16">
      <c r="A30" s="16">
        <v>23</v>
      </c>
      <c r="B30" s="15" t="s">
        <v>79</v>
      </c>
      <c r="C30" s="17" t="s">
        <v>82</v>
      </c>
      <c r="D30" s="15">
        <v>7</v>
      </c>
      <c r="E30" s="15" t="s">
        <v>25</v>
      </c>
      <c r="F30" s="18">
        <v>2.95</v>
      </c>
      <c r="G30" s="15">
        <v>96.08</v>
      </c>
      <c r="H30" s="15">
        <v>96.08</v>
      </c>
      <c r="I30" s="15">
        <v>17.91</v>
      </c>
      <c r="J30" s="15">
        <f t="shared" si="0"/>
        <v>78.17</v>
      </c>
      <c r="K30" s="37">
        <v>8500</v>
      </c>
      <c r="L30" s="37">
        <f t="shared" si="2"/>
        <v>7310</v>
      </c>
      <c r="M30" s="37">
        <v>816680</v>
      </c>
      <c r="N30" s="37">
        <f t="shared" si="1"/>
        <v>702344.8</v>
      </c>
      <c r="O30" s="16" t="s">
        <v>26</v>
      </c>
      <c r="P30" s="16" t="s">
        <v>27</v>
      </c>
    </row>
    <row r="31" s="3" customFormat="1" ht="30" customHeight="1" spans="1:16">
      <c r="A31" s="16">
        <v>24</v>
      </c>
      <c r="B31" s="15" t="s">
        <v>79</v>
      </c>
      <c r="C31" s="17" t="s">
        <v>52</v>
      </c>
      <c r="D31" s="15">
        <v>7</v>
      </c>
      <c r="E31" s="15" t="s">
        <v>25</v>
      </c>
      <c r="F31" s="18">
        <v>2.95</v>
      </c>
      <c r="G31" s="18">
        <v>74.48</v>
      </c>
      <c r="H31" s="15">
        <v>94.32</v>
      </c>
      <c r="I31" s="15">
        <v>17.58</v>
      </c>
      <c r="J31" s="15">
        <f t="shared" si="0"/>
        <v>76.74</v>
      </c>
      <c r="K31" s="37">
        <v>8800</v>
      </c>
      <c r="L31" s="37">
        <f t="shared" si="2"/>
        <v>7568</v>
      </c>
      <c r="M31" s="37">
        <f>G31*K31</f>
        <v>655424</v>
      </c>
      <c r="N31" s="37">
        <f t="shared" si="1"/>
        <v>713813.76</v>
      </c>
      <c r="O31" s="16" t="s">
        <v>26</v>
      </c>
      <c r="P31" s="16" t="s">
        <v>27</v>
      </c>
    </row>
    <row r="32" s="3" customFormat="1" ht="30" customHeight="1" spans="1:16">
      <c r="A32" s="16">
        <v>25</v>
      </c>
      <c r="B32" s="15" t="s">
        <v>79</v>
      </c>
      <c r="C32" s="17" t="s">
        <v>71</v>
      </c>
      <c r="D32" s="15">
        <v>7</v>
      </c>
      <c r="E32" s="15" t="s">
        <v>25</v>
      </c>
      <c r="F32" s="18">
        <v>2.95</v>
      </c>
      <c r="G32" s="15">
        <v>106.63</v>
      </c>
      <c r="H32" s="15">
        <v>106.63</v>
      </c>
      <c r="I32" s="15">
        <v>19.88</v>
      </c>
      <c r="J32" s="15">
        <f t="shared" si="0"/>
        <v>86.75</v>
      </c>
      <c r="K32" s="37">
        <v>8700</v>
      </c>
      <c r="L32" s="37">
        <f t="shared" si="2"/>
        <v>7482</v>
      </c>
      <c r="M32" s="37">
        <v>927681</v>
      </c>
      <c r="N32" s="37">
        <f t="shared" si="1"/>
        <v>797805.66</v>
      </c>
      <c r="O32" s="16" t="s">
        <v>26</v>
      </c>
      <c r="P32" s="16" t="s">
        <v>27</v>
      </c>
    </row>
    <row r="33" s="3" customFormat="1" ht="30" customHeight="1" spans="1:16">
      <c r="A33" s="16">
        <v>26</v>
      </c>
      <c r="B33" s="15" t="s">
        <v>79</v>
      </c>
      <c r="C33" s="17" t="s">
        <v>83</v>
      </c>
      <c r="D33" s="15">
        <v>8</v>
      </c>
      <c r="E33" s="15" t="s">
        <v>25</v>
      </c>
      <c r="F33" s="18">
        <v>2.95</v>
      </c>
      <c r="G33" s="15">
        <v>96.08</v>
      </c>
      <c r="H33" s="15">
        <v>96.08</v>
      </c>
      <c r="I33" s="15">
        <v>17.91</v>
      </c>
      <c r="J33" s="15">
        <f t="shared" si="0"/>
        <v>78.17</v>
      </c>
      <c r="K33" s="37">
        <v>8600</v>
      </c>
      <c r="L33" s="37">
        <f t="shared" si="2"/>
        <v>7396</v>
      </c>
      <c r="M33" s="37">
        <v>826288</v>
      </c>
      <c r="N33" s="37">
        <f t="shared" si="1"/>
        <v>710607.68</v>
      </c>
      <c r="O33" s="16" t="s">
        <v>26</v>
      </c>
      <c r="P33" s="16" t="s">
        <v>27</v>
      </c>
    </row>
    <row r="34" s="3" customFormat="1" ht="30" customHeight="1" spans="1:16">
      <c r="A34" s="16">
        <v>27</v>
      </c>
      <c r="B34" s="15" t="s">
        <v>79</v>
      </c>
      <c r="C34" s="17" t="s">
        <v>53</v>
      </c>
      <c r="D34" s="15">
        <v>8</v>
      </c>
      <c r="E34" s="15" t="s">
        <v>25</v>
      </c>
      <c r="F34" s="18">
        <v>2.95</v>
      </c>
      <c r="G34" s="18">
        <v>74.48</v>
      </c>
      <c r="H34" s="15">
        <v>94.32</v>
      </c>
      <c r="I34" s="15">
        <v>17.58</v>
      </c>
      <c r="J34" s="15">
        <f t="shared" si="0"/>
        <v>76.74</v>
      </c>
      <c r="K34" s="37">
        <v>8800</v>
      </c>
      <c r="L34" s="37">
        <f t="shared" si="2"/>
        <v>7568</v>
      </c>
      <c r="M34" s="37">
        <f>G34*K34</f>
        <v>655424</v>
      </c>
      <c r="N34" s="37">
        <f t="shared" si="1"/>
        <v>713813.76</v>
      </c>
      <c r="O34" s="16" t="s">
        <v>26</v>
      </c>
      <c r="P34" s="16" t="s">
        <v>27</v>
      </c>
    </row>
    <row r="35" s="3" customFormat="1" ht="30" customHeight="1" spans="1:16">
      <c r="A35" s="16">
        <v>28</v>
      </c>
      <c r="B35" s="15" t="s">
        <v>79</v>
      </c>
      <c r="C35" s="17" t="s">
        <v>72</v>
      </c>
      <c r="D35" s="15">
        <v>8</v>
      </c>
      <c r="E35" s="15" t="s">
        <v>25</v>
      </c>
      <c r="F35" s="18">
        <v>2.95</v>
      </c>
      <c r="G35" s="15">
        <v>106.63</v>
      </c>
      <c r="H35" s="15">
        <v>106.63</v>
      </c>
      <c r="I35" s="15">
        <v>19.88</v>
      </c>
      <c r="J35" s="15">
        <f t="shared" si="0"/>
        <v>86.75</v>
      </c>
      <c r="K35" s="37">
        <v>8700</v>
      </c>
      <c r="L35" s="37">
        <f t="shared" si="2"/>
        <v>7482</v>
      </c>
      <c r="M35" s="37">
        <v>927681</v>
      </c>
      <c r="N35" s="37">
        <f t="shared" si="1"/>
        <v>797805.66</v>
      </c>
      <c r="O35" s="16" t="s">
        <v>26</v>
      </c>
      <c r="P35" s="16" t="s">
        <v>27</v>
      </c>
    </row>
    <row r="36" s="3" customFormat="1" ht="30" customHeight="1" spans="1:16">
      <c r="A36" s="16">
        <v>29</v>
      </c>
      <c r="B36" s="15" t="s">
        <v>79</v>
      </c>
      <c r="C36" s="17" t="s">
        <v>54</v>
      </c>
      <c r="D36" s="15">
        <v>9</v>
      </c>
      <c r="E36" s="15" t="s">
        <v>25</v>
      </c>
      <c r="F36" s="18">
        <v>2.95</v>
      </c>
      <c r="G36" s="18">
        <v>74.48</v>
      </c>
      <c r="H36" s="15">
        <v>94.32</v>
      </c>
      <c r="I36" s="15">
        <v>17.58</v>
      </c>
      <c r="J36" s="15">
        <f t="shared" si="0"/>
        <v>76.74</v>
      </c>
      <c r="K36" s="37">
        <v>9000</v>
      </c>
      <c r="L36" s="37">
        <f t="shared" si="2"/>
        <v>7740</v>
      </c>
      <c r="M36" s="37">
        <f>G36*K36</f>
        <v>670320</v>
      </c>
      <c r="N36" s="37">
        <f t="shared" si="1"/>
        <v>730036.8</v>
      </c>
      <c r="O36" s="16" t="s">
        <v>26</v>
      </c>
      <c r="P36" s="16" t="s">
        <v>27</v>
      </c>
    </row>
    <row r="37" s="3" customFormat="1" ht="30" customHeight="1" spans="1:16">
      <c r="A37" s="16">
        <v>30</v>
      </c>
      <c r="B37" s="15" t="s">
        <v>79</v>
      </c>
      <c r="C37" s="17" t="s">
        <v>55</v>
      </c>
      <c r="D37" s="15">
        <v>10</v>
      </c>
      <c r="E37" s="15" t="s">
        <v>25</v>
      </c>
      <c r="F37" s="18">
        <v>2.95</v>
      </c>
      <c r="G37" s="18">
        <v>74.48</v>
      </c>
      <c r="H37" s="15">
        <v>94.32</v>
      </c>
      <c r="I37" s="15">
        <v>17.58</v>
      </c>
      <c r="J37" s="15">
        <f t="shared" si="0"/>
        <v>76.74</v>
      </c>
      <c r="K37" s="37">
        <v>9000</v>
      </c>
      <c r="L37" s="37">
        <f t="shared" si="2"/>
        <v>7740</v>
      </c>
      <c r="M37" s="37">
        <f>G37*K37</f>
        <v>670320</v>
      </c>
      <c r="N37" s="37">
        <f t="shared" si="1"/>
        <v>730036.8</v>
      </c>
      <c r="O37" s="16" t="s">
        <v>26</v>
      </c>
      <c r="P37" s="16" t="s">
        <v>27</v>
      </c>
    </row>
    <row r="38" s="3" customFormat="1" ht="30" customHeight="1" spans="1:16">
      <c r="A38" s="16">
        <v>31</v>
      </c>
      <c r="B38" s="15" t="s">
        <v>79</v>
      </c>
      <c r="C38" s="17" t="s">
        <v>74</v>
      </c>
      <c r="D38" s="15">
        <v>10</v>
      </c>
      <c r="E38" s="15" t="s">
        <v>25</v>
      </c>
      <c r="F38" s="18">
        <v>2.95</v>
      </c>
      <c r="G38" s="15">
        <v>106.63</v>
      </c>
      <c r="H38" s="15">
        <v>106.63</v>
      </c>
      <c r="I38" s="15">
        <v>19.88</v>
      </c>
      <c r="J38" s="15">
        <f t="shared" si="0"/>
        <v>86.75</v>
      </c>
      <c r="K38" s="37">
        <v>8900</v>
      </c>
      <c r="L38" s="37">
        <f t="shared" si="2"/>
        <v>7654</v>
      </c>
      <c r="M38" s="37">
        <v>949007</v>
      </c>
      <c r="N38" s="37">
        <f t="shared" si="1"/>
        <v>816146.02</v>
      </c>
      <c r="O38" s="16" t="s">
        <v>26</v>
      </c>
      <c r="P38" s="16" t="s">
        <v>27</v>
      </c>
    </row>
    <row r="39" s="3" customFormat="1" ht="30" customHeight="1" spans="1:16">
      <c r="A39" s="16">
        <v>32</v>
      </c>
      <c r="B39" s="15" t="s">
        <v>79</v>
      </c>
      <c r="C39" s="17" t="s">
        <v>56</v>
      </c>
      <c r="D39" s="15">
        <v>11</v>
      </c>
      <c r="E39" s="15" t="s">
        <v>25</v>
      </c>
      <c r="F39" s="18">
        <v>2.95</v>
      </c>
      <c r="G39" s="18">
        <v>74.48</v>
      </c>
      <c r="H39" s="15">
        <v>94.32</v>
      </c>
      <c r="I39" s="15">
        <v>17.58</v>
      </c>
      <c r="J39" s="15">
        <f t="shared" si="0"/>
        <v>76.74</v>
      </c>
      <c r="K39" s="37">
        <v>9100</v>
      </c>
      <c r="L39" s="37">
        <f t="shared" si="2"/>
        <v>7826</v>
      </c>
      <c r="M39" s="37">
        <f>G39*K39</f>
        <v>677768</v>
      </c>
      <c r="N39" s="37">
        <f t="shared" si="1"/>
        <v>738148.32</v>
      </c>
      <c r="O39" s="16" t="s">
        <v>26</v>
      </c>
      <c r="P39" s="16" t="s">
        <v>27</v>
      </c>
    </row>
    <row r="40" s="3" customFormat="1" ht="30" customHeight="1" spans="1:16">
      <c r="A40" s="16">
        <v>33</v>
      </c>
      <c r="B40" s="15" t="s">
        <v>79</v>
      </c>
      <c r="C40" s="17" t="s">
        <v>57</v>
      </c>
      <c r="D40" s="15">
        <v>12</v>
      </c>
      <c r="E40" s="15" t="s">
        <v>25</v>
      </c>
      <c r="F40" s="18">
        <v>2.95</v>
      </c>
      <c r="G40" s="18">
        <v>74.48</v>
      </c>
      <c r="H40" s="15">
        <v>94.32</v>
      </c>
      <c r="I40" s="15">
        <v>17.58</v>
      </c>
      <c r="J40" s="15">
        <f t="shared" si="0"/>
        <v>76.74</v>
      </c>
      <c r="K40" s="37">
        <v>9100</v>
      </c>
      <c r="L40" s="37">
        <f t="shared" si="2"/>
        <v>7826</v>
      </c>
      <c r="M40" s="37">
        <f>G40*K40</f>
        <v>677768</v>
      </c>
      <c r="N40" s="37">
        <f t="shared" si="1"/>
        <v>738148.32</v>
      </c>
      <c r="O40" s="16" t="s">
        <v>26</v>
      </c>
      <c r="P40" s="16" t="s">
        <v>27</v>
      </c>
    </row>
    <row r="41" s="3" customFormat="1" ht="30" customHeight="1" spans="1:16">
      <c r="A41" s="16">
        <v>34</v>
      </c>
      <c r="B41" s="15" t="s">
        <v>79</v>
      </c>
      <c r="C41" s="17" t="s">
        <v>59</v>
      </c>
      <c r="D41" s="15">
        <v>14</v>
      </c>
      <c r="E41" s="15" t="s">
        <v>25</v>
      </c>
      <c r="F41" s="18">
        <v>2.95</v>
      </c>
      <c r="G41" s="18">
        <v>74.48</v>
      </c>
      <c r="H41" s="15">
        <v>94.32</v>
      </c>
      <c r="I41" s="15">
        <v>17.58</v>
      </c>
      <c r="J41" s="15">
        <f t="shared" si="0"/>
        <v>76.74</v>
      </c>
      <c r="K41" s="37">
        <v>9200</v>
      </c>
      <c r="L41" s="37">
        <f t="shared" si="2"/>
        <v>7912</v>
      </c>
      <c r="M41" s="37">
        <f>G41*K41</f>
        <v>685216</v>
      </c>
      <c r="N41" s="37">
        <f t="shared" si="1"/>
        <v>746259.84</v>
      </c>
      <c r="O41" s="16" t="s">
        <v>26</v>
      </c>
      <c r="P41" s="16" t="s">
        <v>27</v>
      </c>
    </row>
    <row r="42" s="3" customFormat="1" ht="30" customHeight="1" spans="1:16">
      <c r="A42" s="16">
        <v>35</v>
      </c>
      <c r="B42" s="15" t="s">
        <v>79</v>
      </c>
      <c r="C42" s="17" t="s">
        <v>32</v>
      </c>
      <c r="D42" s="15">
        <v>15</v>
      </c>
      <c r="E42" s="15" t="s">
        <v>25</v>
      </c>
      <c r="F42" s="18">
        <v>2.95</v>
      </c>
      <c r="G42" s="18">
        <v>74.48</v>
      </c>
      <c r="H42" s="15">
        <v>94.32</v>
      </c>
      <c r="I42" s="15">
        <v>17.58</v>
      </c>
      <c r="J42" s="15">
        <f t="shared" si="0"/>
        <v>76.74</v>
      </c>
      <c r="K42" s="37">
        <v>9200</v>
      </c>
      <c r="L42" s="37">
        <f t="shared" si="2"/>
        <v>7912</v>
      </c>
      <c r="M42" s="37">
        <f>G42*K42</f>
        <v>685216</v>
      </c>
      <c r="N42" s="37">
        <f t="shared" si="1"/>
        <v>746259.84</v>
      </c>
      <c r="O42" s="16" t="s">
        <v>26</v>
      </c>
      <c r="P42" s="16" t="s">
        <v>27</v>
      </c>
    </row>
    <row r="43" s="3" customFormat="1" ht="30" customHeight="1" spans="1:16">
      <c r="A43" s="16">
        <v>36</v>
      </c>
      <c r="B43" s="15" t="s">
        <v>79</v>
      </c>
      <c r="C43" s="17" t="s">
        <v>84</v>
      </c>
      <c r="D43" s="15">
        <v>16</v>
      </c>
      <c r="E43" s="15" t="s">
        <v>25</v>
      </c>
      <c r="F43" s="18">
        <v>2.95</v>
      </c>
      <c r="G43" s="18">
        <v>74.48</v>
      </c>
      <c r="H43" s="15">
        <v>94.32</v>
      </c>
      <c r="I43" s="15">
        <v>17.58</v>
      </c>
      <c r="J43" s="15">
        <f t="shared" si="0"/>
        <v>76.74</v>
      </c>
      <c r="K43" s="37">
        <v>9200</v>
      </c>
      <c r="L43" s="37">
        <f t="shared" si="2"/>
        <v>7912</v>
      </c>
      <c r="M43" s="37">
        <f>G43*K43</f>
        <v>685216</v>
      </c>
      <c r="N43" s="37">
        <f t="shared" si="1"/>
        <v>746259.84</v>
      </c>
      <c r="O43" s="16" t="s">
        <v>26</v>
      </c>
      <c r="P43" s="16" t="s">
        <v>27</v>
      </c>
    </row>
    <row r="44" s="4" customFormat="1" ht="28" customHeight="1" spans="1:16">
      <c r="A44" s="19" t="s">
        <v>34</v>
      </c>
      <c r="B44" s="20"/>
      <c r="C44" s="20"/>
      <c r="D44" s="20"/>
      <c r="E44" s="20"/>
      <c r="F44" s="21"/>
      <c r="G44" s="21">
        <f>SUM(G8:G43)</f>
        <v>3208.73</v>
      </c>
      <c r="H44" s="22">
        <f t="shared" ref="H44:J44" si="3">SUM(H8:H43)</f>
        <v>3506.33</v>
      </c>
      <c r="I44" s="22">
        <f t="shared" si="3"/>
        <v>653.6</v>
      </c>
      <c r="J44" s="22">
        <f t="shared" si="3"/>
        <v>2852.73</v>
      </c>
      <c r="K44" s="39">
        <f>AVERAGE(K8:K43)</f>
        <v>8669.44444444445</v>
      </c>
      <c r="L44" s="39">
        <f>AVERAGE(L8:L43)</f>
        <v>7455.72222222222</v>
      </c>
      <c r="M44" s="39">
        <f>SUM(M8:M43)</f>
        <v>27743353</v>
      </c>
      <c r="N44" s="39">
        <f>SUM(N8:N43)</f>
        <v>26137113.98</v>
      </c>
      <c r="O44" s="16"/>
      <c r="P44" s="16"/>
    </row>
    <row r="45" s="2" customFormat="1" ht="49" customHeight="1" spans="1:16">
      <c r="A45" s="23" t="s">
        <v>85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40"/>
    </row>
    <row r="46" s="2" customFormat="1" ht="48" customHeight="1" spans="1:16">
      <c r="A46" s="25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="2" customFormat="1" ht="33" customHeight="1" spans="1:16">
      <c r="A47" s="25" t="s">
        <v>37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34"/>
      <c r="M47" s="34"/>
      <c r="N47" s="41"/>
      <c r="O47" s="25"/>
      <c r="P47" s="11"/>
    </row>
    <row r="48" s="1" customFormat="1" ht="18.75" spans="1:16">
      <c r="A48" s="26"/>
      <c r="B48" s="26"/>
      <c r="C48" s="26"/>
      <c r="D48" s="26"/>
      <c r="E48" s="26"/>
      <c r="F48" s="26"/>
      <c r="G48" s="26"/>
      <c r="H48" s="26"/>
      <c r="I48" s="26"/>
      <c r="J48" s="42"/>
      <c r="K48" s="26"/>
      <c r="L48" s="43"/>
      <c r="M48" s="43"/>
      <c r="N48" s="44"/>
      <c r="O48" s="26"/>
      <c r="P48" s="8"/>
    </row>
    <row r="49" s="1" customFormat="1" ht="18.75" spans="1:16">
      <c r="A49" s="27" t="s">
        <v>38</v>
      </c>
      <c r="B49" s="27"/>
      <c r="C49" s="8"/>
      <c r="D49" s="8"/>
      <c r="E49" s="8"/>
      <c r="F49" s="8"/>
      <c r="G49" s="8"/>
      <c r="H49" s="8"/>
      <c r="I49" s="8"/>
      <c r="J49" s="8"/>
      <c r="K49" s="8"/>
      <c r="L49" s="45"/>
      <c r="M49" s="45"/>
      <c r="N49" s="29"/>
      <c r="O49" s="8"/>
      <c r="P49" s="8"/>
    </row>
    <row r="50" s="1" customFormat="1" ht="18.75" spans="1:1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28"/>
      <c r="M50" s="28"/>
      <c r="N50" s="29"/>
      <c r="O50" s="8"/>
      <c r="P50" s="8"/>
    </row>
    <row r="51" s="1" customFormat="1" ht="18.75" spans="1:16">
      <c r="A51" s="27" t="s">
        <v>39</v>
      </c>
      <c r="B51" s="27"/>
      <c r="C51" s="27"/>
      <c r="D51" s="27"/>
      <c r="E51" s="27"/>
      <c r="F51" s="27"/>
      <c r="G51" s="27"/>
      <c r="H51" s="8"/>
      <c r="I51" s="8"/>
      <c r="J51" s="8"/>
      <c r="K51" s="8"/>
      <c r="L51" s="45"/>
      <c r="M51" s="45"/>
      <c r="N51" s="29"/>
      <c r="O51" s="8"/>
      <c r="P51" s="8"/>
    </row>
  </sheetData>
  <autoFilter ref="A7:P45">
    <extLst/>
  </autoFilter>
  <mergeCells count="11">
    <mergeCell ref="B2:P2"/>
    <mergeCell ref="L4:P4"/>
    <mergeCell ref="L5:P5"/>
    <mergeCell ref="A6:H6"/>
    <mergeCell ref="L6:P6"/>
    <mergeCell ref="A44:F44"/>
    <mergeCell ref="A45:P45"/>
    <mergeCell ref="A46:P46"/>
    <mergeCell ref="A47:O47"/>
    <mergeCell ref="A49:B49"/>
    <mergeCell ref="A51:F51"/>
  </mergeCells>
  <printOptions horizontalCentered="1"/>
  <pageMargins left="0" right="0" top="0.432638888888889" bottom="0.354166666666667" header="0" footer="0"/>
  <pageSetup paperSize="9" scale="75" fitToHeight="0" orientation="landscape" horizontalDpi="600" verticalDpi="600"/>
  <headerFooter alignWithMargins="0" scaleWithDoc="0">
    <oddFooter>&amp;C&amp;P</oddFooter>
  </headerFooter>
  <rowBreaks count="2" manualBreakCount="2">
    <brk id="22" max="15" man="1"/>
    <brk id="41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2栋7套 下浮</vt:lpstr>
      <vt:lpstr>3栋 27套下浮</vt:lpstr>
      <vt:lpstr>11栋 35套下浮</vt:lpstr>
      <vt:lpstr>12栋 36套下浮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客服4</dc:creator>
  <cp:lastModifiedBy>周铭华</cp:lastModifiedBy>
  <dcterms:created xsi:type="dcterms:W3CDTF">2026-01-08T03:36:00Z</dcterms:created>
  <dcterms:modified xsi:type="dcterms:W3CDTF">2026-02-10T08:38:02Z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5570C81114CE49F2AE20A777E5A02AAA_11</vt:lpwstr>
  </property>
  <property fmtid="{D5CDD505-2E9C-101B-9397-08002B2CF9AE}" pid="3" name="KSOProductBuildVer">
    <vt:lpwstr>2052-11.8.2.12287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