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七街4套套下浮 " sheetId="18" r:id="rId1"/>
    <sheet name=" 八街1套套下浮" sheetId="19" r:id="rId2"/>
  </sheets>
  <definedNames>
    <definedName name="_xlnm._FilterDatabase" localSheetId="0" hidden="1">' 七街4套套下浮 '!$A$7:$O$11</definedName>
    <definedName name="_xlnm.Print_Area" localSheetId="0">' 七街4套套下浮 '!$A$1:$P$17</definedName>
    <definedName name="_xlnm.Print_Titles" localSheetId="0">' 七街4套套下浮 '!$7:$7</definedName>
    <definedName name="_xlnm._FilterDatabase" localSheetId="1" hidden="1">' 八街1套套下浮'!$A$7:$O$10</definedName>
    <definedName name="_xlnm.Print_Area" localSheetId="1">' 八街1套套下浮'!$A$1:$P$16</definedName>
    <definedName name="_xlnm.Print_Titles" localSheetId="1">' 八街1套套下浮'!$7:$7</definedName>
  </definedNames>
  <calcPr calcId="144525"/>
</workbook>
</file>

<file path=xl/sharedStrings.xml><?xml version="1.0" encoding="utf-8"?>
<sst xmlns="http://schemas.openxmlformats.org/spreadsheetml/2006/main" count="78" uniqueCount="43">
  <si>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</si>
  <si>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</si>
  <si>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</si>
  <si>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</si>
  <si>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</si>
  <si>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</si>
  <si>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销售价格备案编号：[2025]082号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</si>
  <si>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</si>
  <si>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</si>
  <si>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</si>
  <si>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</si>
  <si>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</si>
  <si>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</si>
  <si>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</si>
  <si>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原建筑面积（m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</si>
  <si>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现建筑面积（m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</si>
  <si>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</si>
  <si>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</si>
  <si>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</si>
  <si>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</si>
  <si>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</si>
  <si>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</si>
  <si>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</si>
  <si>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</si>
  <si>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七街</t>
  </si>
  <si>
    <t>11号</t>
  </si>
  <si>
    <t>1-3层</t>
  </si>
  <si>
    <t>五房二厅五卫</t>
  </si>
  <si>
    <t>现售</t>
  </si>
  <si>
    <t>毛坯</t>
  </si>
  <si>
    <t>15号</t>
  </si>
  <si>
    <t>1-4层</t>
  </si>
  <si>
    <t>五房三厅五卫</t>
  </si>
  <si>
    <t>本楼栋总面积/均价</t>
  </si>
  <si>
    <r>
      <t>本栋销售住宅共27套，本次申请住宅共2套，销售住宅总建筑面积：397.35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，套内面积：397.35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，销售均价：15015元/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（建筑面积）、15015元/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</si>
  <si>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</si>
  <si>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</si>
  <si>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</si>
  <si>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</si>
  <si>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八街</t>
  </si>
  <si>
    <t>2号</t>
  </si>
  <si>
    <t>四房三厅五卫</t>
  </si>
  <si>
    <r>
      <t>本栋销售住宅共10套，本次申请住宅共1套，销售住宅总建筑面积：174.82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，套内面积：174.82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，销售均价：15318元/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（建筑面积）、15318元/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</si>
</sst>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d&quot;日&quot;;@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</cellStyleXfs>
  <cellXfs count="9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49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 wrapText="1"/>
    </xf>
    <xf numFmtId="178" fontId="6" fillId="0" borderId="0" xfId="0" applyNumberFormat="1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8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 wrapText="1"/>
    </xf>
    <xf numFmtId="177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7"/>
  <sheetViews>
    <sheetView tabSelected="1" workbookViewId="0">
      <pane ySplit="7" topLeftCell="A8" activePane="bottomLeft" state="frozen"/>
      <selection/>
      <selection pane="bottomLeft" activeCell="L14" sqref="L14"/>
    </sheetView>
  </sheetViews>
  <sheetFormatPr defaultColWidth="8.75" defaultRowHeight="14.25"/>
  <cols>
    <col min="1" max="1" width="6.125" style="5" customWidth="1"/>
    <col min="2" max="2" width="11" style="5" customWidth="1"/>
    <col min="3" max="3" width="10.5" style="5" customWidth="1"/>
    <col min="4" max="4" width="7.125" style="5" customWidth="1"/>
    <col min="5" max="5" width="17.875" style="5" customWidth="1"/>
    <col min="6" max="6" width="6.75" style="5" customWidth="1"/>
    <col min="7" max="8" width="10.5" style="5" customWidth="1"/>
    <col min="9" max="9" width="12.25" style="5" customWidth="1"/>
    <col min="10" max="10" width="13" style="5" customWidth="1"/>
    <col min="11" max="11" width="18" style="5" customWidth="1"/>
    <col min="12" max="12" width="13.625" style="6" customWidth="1"/>
    <col min="13" max="13" width="18.375" style="6" customWidth="1"/>
    <col min="14" max="14" width="17.5" style="7" customWidth="1"/>
    <col min="15" max="15" width="11.75" style="5" customWidth="1"/>
    <col min="16" max="16" width="8.75" style="5"/>
  </cols>
  <sheetData>
    <row r="2" ht="25" customHeight="1" spans="2:16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74"/>
      <c r="M2" s="74"/>
      <c r="N2" s="75"/>
      <c r="O2" s="55"/>
      <c r="P2" s="55"/>
    </row>
    <row r="4" s="52" customFormat="1" ht="22" customHeight="1" spans="1:16">
      <c r="A4" s="56" t="s">
        <v>1</v>
      </c>
      <c r="B4" s="56"/>
      <c r="C4" s="56"/>
      <c r="D4" s="56"/>
      <c r="E4" s="56"/>
      <c r="F4" s="56"/>
      <c r="G4" s="56"/>
      <c r="H4" s="56"/>
      <c r="I4" s="56"/>
      <c r="J4" s="57"/>
      <c r="K4" s="58" t="s">
        <v>2</v>
      </c>
      <c r="L4" s="76" t="s">
        <v>3</v>
      </c>
      <c r="M4" s="76"/>
      <c r="N4" s="77"/>
      <c r="O4" s="58"/>
      <c r="P4" s="58"/>
    </row>
    <row r="5" s="52" customFormat="1" ht="22" customHeight="1" spans="1:16">
      <c r="A5" s="57"/>
      <c r="B5" s="58"/>
      <c r="C5" s="58"/>
      <c r="D5" s="58"/>
      <c r="E5" s="58"/>
      <c r="F5" s="58"/>
      <c r="G5" s="58"/>
      <c r="H5" s="58"/>
      <c r="I5" s="57"/>
      <c r="J5" s="57"/>
      <c r="K5" s="57" t="s">
        <v>4</v>
      </c>
      <c r="L5" s="78" t="s">
        <v>5</v>
      </c>
      <c r="M5" s="78"/>
      <c r="N5" s="78"/>
      <c r="O5" s="78"/>
      <c r="P5" s="78"/>
    </row>
    <row r="6" s="52" customFormat="1" ht="22" customHeight="1" spans="1:16">
      <c r="A6" s="59" t="s">
        <v>6</v>
      </c>
      <c r="B6" s="59"/>
      <c r="C6" s="59"/>
      <c r="D6" s="59"/>
      <c r="E6" s="59"/>
      <c r="F6" s="59"/>
      <c r="G6" s="59"/>
      <c r="H6" s="59"/>
      <c r="I6" s="58"/>
      <c r="J6" s="57"/>
      <c r="K6" s="58" t="s">
        <v>7</v>
      </c>
      <c r="L6" s="79">
        <v>45895</v>
      </c>
      <c r="M6" s="79"/>
      <c r="N6" s="80"/>
      <c r="O6" s="79"/>
      <c r="P6" s="79"/>
    </row>
    <row r="7" s="53" customFormat="1" ht="58" customHeight="1" spans="1:16">
      <c r="A7" s="60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16" t="s">
        <v>18</v>
      </c>
      <c r="L7" s="39" t="s">
        <v>19</v>
      </c>
      <c r="M7" s="40" t="s">
        <v>20</v>
      </c>
      <c r="N7" s="16" t="s">
        <v>21</v>
      </c>
      <c r="O7" s="16" t="s">
        <v>22</v>
      </c>
      <c r="P7" s="16" t="s">
        <v>23</v>
      </c>
    </row>
    <row r="8" s="53" customFormat="1" ht="40" customHeight="1" spans="1:16">
      <c r="A8" s="61">
        <v>2</v>
      </c>
      <c r="B8" s="16" t="s">
        <v>24</v>
      </c>
      <c r="C8" s="62" t="s">
        <v>25</v>
      </c>
      <c r="D8" s="16" t="s">
        <v>26</v>
      </c>
      <c r="E8" s="16" t="s">
        <v>27</v>
      </c>
      <c r="F8" s="63">
        <v>11.3</v>
      </c>
      <c r="G8" s="63">
        <v>183.6</v>
      </c>
      <c r="H8" s="16">
        <v>183.82</v>
      </c>
      <c r="I8" s="39">
        <v>0</v>
      </c>
      <c r="J8" s="16">
        <f>H8-I8</f>
        <v>183.82</v>
      </c>
      <c r="K8" s="39">
        <v>16500</v>
      </c>
      <c r="L8" s="39">
        <f>K8*0.91</f>
        <v>15015</v>
      </c>
      <c r="M8" s="39">
        <v>3029400</v>
      </c>
      <c r="N8" s="16">
        <f>H8*L8</f>
        <v>2760057.3</v>
      </c>
      <c r="O8" s="61" t="s">
        <v>28</v>
      </c>
      <c r="P8" s="61" t="s">
        <v>29</v>
      </c>
    </row>
    <row r="9" s="53" customFormat="1" ht="40" customHeight="1" spans="1:16">
      <c r="A9" s="61">
        <v>3</v>
      </c>
      <c r="B9" s="16" t="s">
        <v>24</v>
      </c>
      <c r="C9" s="62" t="s">
        <v>30</v>
      </c>
      <c r="D9" s="16" t="s">
        <v>31</v>
      </c>
      <c r="E9" s="16" t="s">
        <v>32</v>
      </c>
      <c r="F9" s="63">
        <v>14.6</v>
      </c>
      <c r="G9" s="63">
        <v>213.45</v>
      </c>
      <c r="H9" s="16">
        <v>213.53</v>
      </c>
      <c r="I9" s="39">
        <v>0</v>
      </c>
      <c r="J9" s="16">
        <f>H9-I9</f>
        <v>213.53</v>
      </c>
      <c r="K9" s="39">
        <v>16500</v>
      </c>
      <c r="L9" s="39">
        <f>K9*0.91</f>
        <v>15015</v>
      </c>
      <c r="M9" s="39">
        <v>3521925</v>
      </c>
      <c r="N9" s="16">
        <f>H9*L9</f>
        <v>3206152.95</v>
      </c>
      <c r="O9" s="61" t="s">
        <v>28</v>
      </c>
      <c r="P9" s="61" t="s">
        <v>29</v>
      </c>
    </row>
    <row r="10" s="54" customFormat="1" ht="34" customHeight="1" spans="1:16">
      <c r="A10" s="64" t="s">
        <v>33</v>
      </c>
      <c r="B10" s="65"/>
      <c r="C10" s="65"/>
      <c r="D10" s="65"/>
      <c r="E10" s="65"/>
      <c r="F10" s="66"/>
      <c r="G10" s="66">
        <f>SUM(G8:G9)</f>
        <v>397.05</v>
      </c>
      <c r="H10" s="67">
        <f>SUM(H8:H9)</f>
        <v>397.35</v>
      </c>
      <c r="I10" s="67">
        <f>SUM(I8:I9)</f>
        <v>0</v>
      </c>
      <c r="J10" s="67">
        <f>SUM(J8:J9)</f>
        <v>397.35</v>
      </c>
      <c r="K10" s="81">
        <f>AVERAGE(K8:K9)</f>
        <v>16500</v>
      </c>
      <c r="L10" s="81">
        <f>AVERAGE(L8:L9)</f>
        <v>15015</v>
      </c>
      <c r="M10" s="81">
        <f>SUM(M8:M9)</f>
        <v>6551325</v>
      </c>
      <c r="N10" s="81">
        <f>SUM(N8:N9)</f>
        <v>5966210.25</v>
      </c>
      <c r="O10" s="61"/>
      <c r="P10" s="61"/>
    </row>
    <row r="11" s="52" customFormat="1" ht="54" customHeight="1" spans="1:16">
      <c r="A11" s="68" t="s">
        <v>34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82"/>
      <c r="P11" s="83"/>
    </row>
    <row r="12" s="52" customFormat="1" ht="58" customHeight="1" spans="1:16">
      <c r="A12" s="70" t="s">
        <v>35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="52" customFormat="1" ht="33" customHeight="1" spans="1:16">
      <c r="A13" s="70" t="s">
        <v>36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8"/>
      <c r="M13" s="78"/>
      <c r="N13" s="84"/>
      <c r="O13" s="70"/>
      <c r="P13" s="57"/>
    </row>
    <row r="14" ht="18.75" spans="1:16">
      <c r="A14" s="71"/>
      <c r="B14" s="71"/>
      <c r="C14" s="71"/>
      <c r="D14" s="71"/>
      <c r="E14" s="71"/>
      <c r="F14" s="71"/>
      <c r="G14" s="71"/>
      <c r="H14" s="71"/>
      <c r="I14" s="71"/>
      <c r="J14" s="85"/>
      <c r="K14" s="71"/>
      <c r="L14" s="86"/>
      <c r="M14" s="86"/>
      <c r="N14" s="87"/>
      <c r="O14" s="71"/>
      <c r="P14" s="73"/>
    </row>
    <row r="15" ht="18.75" spans="1:16">
      <c r="A15" s="72" t="s">
        <v>37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88"/>
      <c r="M15" s="88"/>
      <c r="N15" s="89"/>
      <c r="O15" s="73"/>
      <c r="P15" s="73"/>
    </row>
    <row r="16" ht="18.75" spans="1:16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90"/>
      <c r="M16" s="90"/>
      <c r="N16" s="89"/>
      <c r="O16" s="73"/>
      <c r="P16" s="73"/>
    </row>
    <row r="17" ht="18.75" spans="1:16">
      <c r="A17" s="72" t="s">
        <v>38</v>
      </c>
      <c r="B17" s="72"/>
      <c r="C17" s="72"/>
      <c r="D17" s="72"/>
      <c r="E17" s="72"/>
      <c r="F17" s="72"/>
      <c r="G17" s="72"/>
      <c r="H17" s="73"/>
      <c r="I17" s="73"/>
      <c r="J17" s="73"/>
      <c r="K17" s="73"/>
      <c r="L17" s="88"/>
      <c r="M17" s="88"/>
      <c r="N17" s="89"/>
      <c r="O17" s="73"/>
      <c r="P17" s="73"/>
    </row>
  </sheetData>
  <mergeCells count="11">
    <mergeCell ref="B2:P2"/>
    <mergeCell ref="L4:P4"/>
    <mergeCell ref="L5:P5"/>
    <mergeCell ref="A6:H6"/>
    <mergeCell ref="L6:P6"/>
    <mergeCell ref="A10:F10"/>
    <mergeCell ref="A11:P11"/>
    <mergeCell ref="A12:P12"/>
    <mergeCell ref="A13:O13"/>
    <mergeCell ref="A15:B15"/>
    <mergeCell ref="A17:F17"/>
  </mergeCells>
  <printOptions horizontalCentered="1"/>
  <pageMargins left="0" right="0" top="0.432638888888889" bottom="0.354166666666667" header="0" footer="0"/>
  <pageSetup paperSize="9" scale="70" fitToHeight="0" orientation="landscape" horizontalDpi="600" verticalDpi="600"/>
  <headerFooter alignWithMargins="0" scaleWithDoc="0">
    <oddFooter>&amp;C&amp;P</oddFooter>
  </headerFooter>
  <colBreaks count="1" manualBreakCount="1">
    <brk id="16" max="653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workbookViewId="0">
      <pane ySplit="7" topLeftCell="A8" activePane="bottomLeft" state="frozen"/>
      <selection/>
      <selection pane="bottomLeft" activeCell="K15" sqref="K15"/>
    </sheetView>
  </sheetViews>
  <sheetFormatPr defaultColWidth="8.75" defaultRowHeight="14.25"/>
  <cols>
    <col min="1" max="1" width="6.125" style="5" customWidth="1"/>
    <col min="2" max="2" width="11" style="5" customWidth="1"/>
    <col min="3" max="3" width="10.5" style="5" customWidth="1"/>
    <col min="4" max="4" width="7.125" style="5" customWidth="1"/>
    <col min="5" max="5" width="16.625" style="5" customWidth="1"/>
    <col min="6" max="6" width="6.75" style="5" customWidth="1"/>
    <col min="7" max="8" width="10.5" style="5" customWidth="1"/>
    <col min="9" max="9" width="12.25" style="5" customWidth="1"/>
    <col min="10" max="10" width="13" style="5" customWidth="1"/>
    <col min="11" max="11" width="18" style="5" customWidth="1"/>
    <col min="12" max="12" width="13.625" style="6" customWidth="1"/>
    <col min="13" max="13" width="20.5" style="6" customWidth="1"/>
    <col min="14" max="14" width="19.25" style="7" customWidth="1"/>
    <col min="15" max="15" width="11.75" style="5" customWidth="1"/>
    <col min="16" max="16" width="8.75" style="5"/>
  </cols>
  <sheetData>
    <row r="1" s="1" customFormat="1" spans="1:1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30"/>
      <c r="M1" s="30"/>
      <c r="N1" s="31"/>
      <c r="O1" s="8"/>
      <c r="P1" s="8"/>
    </row>
    <row r="2" s="1" customFormat="1" ht="25" customHeight="1" spans="1:16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32"/>
      <c r="M2" s="32"/>
      <c r="N2" s="33"/>
      <c r="O2" s="9"/>
      <c r="P2" s="9"/>
    </row>
    <row r="3" s="1" customFormat="1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30"/>
      <c r="M3" s="30"/>
      <c r="N3" s="31"/>
      <c r="O3" s="8"/>
      <c r="P3" s="8"/>
    </row>
    <row r="4" s="2" customFormat="1" ht="22" customHeight="1" spans="1:16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1"/>
      <c r="K4" s="12" t="s">
        <v>2</v>
      </c>
      <c r="L4" s="34" t="s">
        <v>3</v>
      </c>
      <c r="M4" s="34"/>
      <c r="N4" s="35"/>
      <c r="O4" s="12"/>
      <c r="P4" s="12"/>
    </row>
    <row r="5" s="2" customFormat="1" ht="22" customHeight="1" spans="1:16">
      <c r="A5" s="11"/>
      <c r="B5" s="12"/>
      <c r="C5" s="12"/>
      <c r="D5" s="12"/>
      <c r="E5" s="12"/>
      <c r="F5" s="12"/>
      <c r="G5" s="12"/>
      <c r="H5" s="12"/>
      <c r="I5" s="11"/>
      <c r="J5" s="11"/>
      <c r="K5" s="11" t="s">
        <v>4</v>
      </c>
      <c r="L5" s="36" t="s">
        <v>5</v>
      </c>
      <c r="M5" s="36"/>
      <c r="N5" s="36"/>
      <c r="O5" s="36"/>
      <c r="P5" s="36"/>
    </row>
    <row r="6" s="2" customFormat="1" ht="22" customHeight="1" spans="1:16">
      <c r="A6" s="13" t="s">
        <v>6</v>
      </c>
      <c r="B6" s="13"/>
      <c r="C6" s="13"/>
      <c r="D6" s="13"/>
      <c r="E6" s="13"/>
      <c r="F6" s="13"/>
      <c r="G6" s="13"/>
      <c r="H6" s="13"/>
      <c r="I6" s="12"/>
      <c r="J6" s="11"/>
      <c r="K6" s="12" t="s">
        <v>7</v>
      </c>
      <c r="L6" s="37">
        <v>45895</v>
      </c>
      <c r="M6" s="37"/>
      <c r="N6" s="38"/>
      <c r="O6" s="37"/>
      <c r="P6" s="37"/>
    </row>
    <row r="7" s="3" customFormat="1" ht="58" customHeight="1" spans="1:16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16" t="s">
        <v>18</v>
      </c>
      <c r="L7" s="39" t="s">
        <v>19</v>
      </c>
      <c r="M7" s="40" t="s">
        <v>20</v>
      </c>
      <c r="N7" s="16" t="s">
        <v>21</v>
      </c>
      <c r="O7" s="15" t="s">
        <v>22</v>
      </c>
      <c r="P7" s="15" t="s">
        <v>23</v>
      </c>
    </row>
    <row r="8" s="3" customFormat="1" ht="36" customHeight="1" spans="1:16">
      <c r="A8" s="17">
        <v>1</v>
      </c>
      <c r="B8" s="15" t="s">
        <v>39</v>
      </c>
      <c r="C8" s="18" t="s">
        <v>40</v>
      </c>
      <c r="D8" s="15" t="s">
        <v>26</v>
      </c>
      <c r="E8" s="15" t="s">
        <v>41</v>
      </c>
      <c r="F8" s="19">
        <v>11.3</v>
      </c>
      <c r="G8" s="19">
        <v>174.65</v>
      </c>
      <c r="H8" s="15">
        <v>174.82</v>
      </c>
      <c r="I8" s="41">
        <v>0</v>
      </c>
      <c r="J8" s="15">
        <f>H8-I8</f>
        <v>174.82</v>
      </c>
      <c r="K8" s="42">
        <v>18000</v>
      </c>
      <c r="L8" s="41">
        <f>K8*0.851</f>
        <v>15318</v>
      </c>
      <c r="M8" s="42">
        <v>3143700</v>
      </c>
      <c r="N8" s="41">
        <f>H8*L8</f>
        <v>2677892.76</v>
      </c>
      <c r="O8" s="17" t="s">
        <v>28</v>
      </c>
      <c r="P8" s="17" t="s">
        <v>29</v>
      </c>
    </row>
    <row r="9" s="4" customFormat="1" ht="28" customHeight="1" spans="1:16">
      <c r="A9" s="20" t="s">
        <v>33</v>
      </c>
      <c r="B9" s="21"/>
      <c r="C9" s="21"/>
      <c r="D9" s="21"/>
      <c r="E9" s="21"/>
      <c r="F9" s="22"/>
      <c r="G9" s="22">
        <f t="shared" ref="G9:J9" si="0">SUM(G8:G8)</f>
        <v>174.65</v>
      </c>
      <c r="H9" s="23">
        <f t="shared" si="0"/>
        <v>174.82</v>
      </c>
      <c r="I9" s="23">
        <f t="shared" si="0"/>
        <v>0</v>
      </c>
      <c r="J9" s="23">
        <f t="shared" si="0"/>
        <v>174.82</v>
      </c>
      <c r="K9" s="43">
        <f>AVERAGE(K8:K8)</f>
        <v>18000</v>
      </c>
      <c r="L9" s="43">
        <f>AVERAGE(L8:L8)</f>
        <v>15318</v>
      </c>
      <c r="M9" s="43">
        <f>SUM(M8:M8)</f>
        <v>3143700</v>
      </c>
      <c r="N9" s="43">
        <f>SUM(N8:N8)</f>
        <v>2677892.76</v>
      </c>
      <c r="O9" s="17"/>
      <c r="P9" s="17"/>
    </row>
    <row r="10" s="2" customFormat="1" ht="45" customHeight="1" spans="1:16">
      <c r="A10" s="24" t="s">
        <v>42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44"/>
    </row>
    <row r="11" s="2" customFormat="1" ht="42" customHeight="1" spans="1:16">
      <c r="A11" s="26" t="s">
        <v>35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="2" customFormat="1" ht="33" customHeight="1" spans="1:16">
      <c r="A12" s="26" t="s">
        <v>36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36"/>
      <c r="M12" s="36"/>
      <c r="N12" s="45"/>
      <c r="O12" s="26"/>
      <c r="P12" s="11"/>
    </row>
    <row r="13" s="1" customFormat="1" ht="18.75" spans="1:16">
      <c r="A13" s="27"/>
      <c r="B13" s="27"/>
      <c r="C13" s="27"/>
      <c r="D13" s="27"/>
      <c r="E13" s="27"/>
      <c r="F13" s="27"/>
      <c r="G13" s="27"/>
      <c r="H13" s="27"/>
      <c r="I13" s="27"/>
      <c r="J13" s="46"/>
      <c r="K13" s="27"/>
      <c r="L13" s="47"/>
      <c r="M13" s="47"/>
      <c r="N13" s="48"/>
      <c r="O13" s="27"/>
      <c r="P13" s="29"/>
    </row>
    <row r="14" s="1" customFormat="1" ht="18.75" spans="1:16">
      <c r="A14" s="28" t="s">
        <v>37</v>
      </c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49"/>
      <c r="M14" s="49"/>
      <c r="N14" s="50"/>
      <c r="O14" s="29"/>
      <c r="P14" s="29"/>
    </row>
    <row r="15" s="1" customFormat="1" ht="18.75" spans="1:16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51"/>
      <c r="M15" s="51"/>
      <c r="N15" s="50"/>
      <c r="O15" s="29"/>
      <c r="P15" s="29"/>
    </row>
    <row r="16" s="1" customFormat="1" ht="18.75" spans="1:16">
      <c r="A16" s="28" t="s">
        <v>38</v>
      </c>
      <c r="B16" s="28"/>
      <c r="C16" s="28"/>
      <c r="D16" s="28"/>
      <c r="E16" s="28"/>
      <c r="F16" s="28"/>
      <c r="G16" s="28"/>
      <c r="H16" s="29"/>
      <c r="I16" s="29"/>
      <c r="J16" s="29"/>
      <c r="K16" s="29"/>
      <c r="L16" s="49"/>
      <c r="M16" s="49"/>
      <c r="N16" s="50"/>
      <c r="O16" s="29"/>
      <c r="P16" s="29"/>
    </row>
    <row r="17" s="1" customFormat="1" spans="1: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30"/>
      <c r="M17" s="30"/>
      <c r="N17" s="31"/>
      <c r="O17" s="8"/>
      <c r="P17" s="8"/>
    </row>
    <row r="18" s="1" customFormat="1" spans="1:16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30"/>
      <c r="M18" s="30"/>
      <c r="N18" s="31"/>
      <c r="O18" s="8"/>
      <c r="P18" s="8"/>
    </row>
    <row r="19" s="1" customFormat="1" spans="1: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30"/>
      <c r="M19" s="30"/>
      <c r="N19" s="31"/>
      <c r="O19" s="8"/>
      <c r="P19" s="8"/>
    </row>
    <row r="20" s="1" customFormat="1" spans="1:16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30"/>
      <c r="M20" s="30"/>
      <c r="N20" s="31"/>
      <c r="O20" s="8"/>
      <c r="P20" s="8"/>
    </row>
    <row r="21" s="1" customFormat="1" spans="1:16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30"/>
      <c r="M21" s="30"/>
      <c r="N21" s="31"/>
      <c r="O21" s="8"/>
      <c r="P21" s="8"/>
    </row>
    <row r="22" s="1" customFormat="1" spans="1:16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30"/>
      <c r="M22" s="30"/>
      <c r="N22" s="31"/>
      <c r="O22" s="8"/>
      <c r="P22" s="8"/>
    </row>
  </sheetData>
  <mergeCells count="11">
    <mergeCell ref="B2:P2"/>
    <mergeCell ref="L4:P4"/>
    <mergeCell ref="L5:P5"/>
    <mergeCell ref="A6:H6"/>
    <mergeCell ref="L6:P6"/>
    <mergeCell ref="A9:F9"/>
    <mergeCell ref="A10:P10"/>
    <mergeCell ref="A11:P11"/>
    <mergeCell ref="A12:O12"/>
    <mergeCell ref="A14:B14"/>
    <mergeCell ref="A16:F16"/>
  </mergeCells>
  <printOptions horizontalCentered="1"/>
  <pageMargins left="0" right="0" top="0.432638888888889" bottom="0.354166666666667" header="0" footer="0"/>
  <pageSetup paperSize="9" scale="69" fitToHeight="0" orientation="landscape" horizontalDpi="600" verticalDpi="600"/>
  <headerFooter alignWithMargins="0" scaleWithDoc="0">
    <oddFooter>&amp;C&amp;P</oddFooter>
  </headerFooter>
  <colBreaks count="1" manualBreakCount="1">
    <brk id="16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七街4套套下浮 </vt:lpstr>
      <vt:lpstr> 八街1套套下浮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2025-09-04T08:34:32Z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