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2"/>
  </bookViews>
  <sheets>
    <sheet name="9栋 下浮 " sheetId="26" r:id="rId1"/>
    <sheet name="10栋 下浮" sheetId="27" r:id="rId2"/>
  </sheets>
  <definedNames>
    <definedName name="_xlnm._FilterDatabase" localSheetId="1" hidden="1">'10栋 下浮'!$A$7:$O$21</definedName>
    <definedName name="_xlnm._FilterDatabase" localSheetId="0" hidden="1">'9栋 下浮 '!$A$7:$N$13</definedName>
    <definedName name="_xlnm.Print_Area" localSheetId="0">'9栋 下浮 '!$A$1:$O$19</definedName>
    <definedName name="_xlnm.Print_Titles" localSheetId="0">'9栋 下浮 '!$7:$7</definedName>
    <definedName name="_xlnm.Print_Area" localSheetId="1">'10栋 下浮'!$A$1:$O$21</definedName>
    <definedName name="_xlnm.Print_Titles" localSheetId="1">'10栋 下浮'!$7:$7</definedName>
  </definedNames>
  <calcPr calcId="144525"/>
</workbook>
</file>

<file path=xl/sharedStrings.xml><?xml version="1.0" encoding="utf-8"?>
<sst xmlns="http://schemas.openxmlformats.org/spreadsheetml/2006/main" count="108" uniqueCount="45">
  <si>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</si>
  <si>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</si>
  <si>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</si>
  <si>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</si>
  <si>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</si>
  <si>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</si>
  <si>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销售价格备案编号：[2025]067号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</si>
  <si>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</si>
  <si>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</si>
  <si>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</si>
  <si>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</si>
  <si>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</si>
  <si>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</si>
  <si>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</si>
  <si>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</si>
  <si>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</si>
  <si>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</si>
  <si>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</si>
  <si>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</si>
  <si>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</si>
  <si>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</si>
  <si>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</si>
  <si>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</si>
  <si>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9栋</t>
  </si>
  <si>
    <t>308房</t>
  </si>
  <si>
    <t>二居室</t>
  </si>
  <si>
    <t>现售</t>
  </si>
  <si>
    <t>毛坯</t>
  </si>
  <si>
    <t>404房</t>
  </si>
  <si>
    <t>608房</t>
  </si>
  <si>
    <t>808房</t>
  </si>
  <si>
    <t>本楼栋总面积/均价</t>
  </si>
  <si>
    <r>
      <t>本栋销售住宅共180套，本次申请住宅共4套，销售住宅总建筑面积：298.87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，套内面积：292.42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，分摊面积：69.45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，销售均价：6334.95元/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（建筑面积）、8252.63元/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</si>
  <si>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</si>
  <si>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</si>
  <si>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</si>
  <si>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</si>
  <si>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10栋</t>
  </si>
  <si>
    <t>301房</t>
  </si>
  <si>
    <t>305房</t>
  </si>
  <si>
    <t>1005房</t>
  </si>
  <si>
    <t>1401房</t>
  </si>
  <si>
    <t>1805房</t>
  </si>
  <si>
    <t>2404房</t>
  </si>
  <si>
    <r>
      <t>本栋销售住宅共180套，本次申请住宅共6套，销售住宅总建筑面积：447.98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，套内面积：343.88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，分摊面积：104.1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，销售均价：6543.94元/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（建筑面积）、8525.09元/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</si>
</sst>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49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pane ySplit="7" topLeftCell="A8" activePane="bottomLeft" state="frozen"/>
      <selection/>
      <selection pane="bottomLeft" activeCell="Q11" sqref="Q11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1" s="1" customFormat="1" spans="1:15">
      <c r="A1" s="7"/>
      <c r="B1" s="7"/>
      <c r="C1" s="7"/>
      <c r="D1" s="7"/>
      <c r="E1" s="7"/>
      <c r="F1" s="7"/>
      <c r="G1" s="7"/>
      <c r="H1" s="7"/>
      <c r="I1" s="7"/>
      <c r="J1" s="7"/>
      <c r="K1" s="29"/>
      <c r="L1" s="29"/>
      <c r="M1" s="30"/>
      <c r="N1" s="7"/>
      <c r="O1" s="7"/>
    </row>
    <row r="2" s="1" customFormat="1" ht="25" customHeight="1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31"/>
      <c r="L2" s="31"/>
      <c r="M2" s="32"/>
      <c r="N2" s="8"/>
      <c r="O2" s="8"/>
    </row>
    <row r="3" s="1" customFormat="1" spans="1:15">
      <c r="A3" s="7"/>
      <c r="B3" s="7"/>
      <c r="C3" s="7"/>
      <c r="D3" s="7"/>
      <c r="E3" s="7"/>
      <c r="F3" s="7"/>
      <c r="G3" s="7"/>
      <c r="H3" s="7"/>
      <c r="I3" s="7"/>
      <c r="J3" s="7"/>
      <c r="K3" s="29"/>
      <c r="L3" s="29"/>
      <c r="M3" s="30"/>
      <c r="N3" s="7"/>
      <c r="O3" s="7"/>
    </row>
    <row r="4" s="2" customFormat="1" ht="22" customHeight="1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3" t="s">
        <v>3</v>
      </c>
      <c r="L4" s="33"/>
      <c r="M4" s="34"/>
      <c r="N4" s="11"/>
      <c r="O4" s="11"/>
    </row>
    <row r="5" s="2" customFormat="1" ht="22" customHeight="1" spans="1:15">
      <c r="A5" s="10"/>
      <c r="B5" s="11"/>
      <c r="C5" s="11"/>
      <c r="D5" s="11"/>
      <c r="E5" s="11"/>
      <c r="F5" s="11"/>
      <c r="G5" s="11"/>
      <c r="H5" s="10"/>
      <c r="I5" s="10"/>
      <c r="J5" s="10" t="s">
        <v>4</v>
      </c>
      <c r="K5" s="35" t="s">
        <v>5</v>
      </c>
      <c r="L5" s="35"/>
      <c r="M5" s="35"/>
      <c r="N5" s="35"/>
      <c r="O5" s="35"/>
    </row>
    <row r="6" s="2" customFormat="1" ht="22" customHeight="1" spans="1:15">
      <c r="A6" s="12" t="s">
        <v>6</v>
      </c>
      <c r="B6" s="12"/>
      <c r="C6" s="12"/>
      <c r="D6" s="12"/>
      <c r="E6" s="12"/>
      <c r="F6" s="12"/>
      <c r="G6" s="12"/>
      <c r="H6" s="11"/>
      <c r="I6" s="10"/>
      <c r="J6" s="11" t="s">
        <v>7</v>
      </c>
      <c r="K6" s="36">
        <v>45852</v>
      </c>
      <c r="L6" s="36"/>
      <c r="M6" s="37"/>
      <c r="N6" s="36"/>
      <c r="O6" s="36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8" t="s">
        <v>18</v>
      </c>
      <c r="L7" s="39" t="s">
        <v>19</v>
      </c>
      <c r="M7" s="14" t="s">
        <v>20</v>
      </c>
      <c r="N7" s="14" t="s">
        <v>21</v>
      </c>
      <c r="O7" s="14" t="s">
        <v>22</v>
      </c>
    </row>
    <row r="8" s="2" customFormat="1" ht="30" customHeight="1" spans="1:15">
      <c r="A8" s="15">
        <v>1</v>
      </c>
      <c r="B8" s="14" t="s">
        <v>23</v>
      </c>
      <c r="C8" s="16" t="s">
        <v>24</v>
      </c>
      <c r="D8" s="14">
        <v>3</v>
      </c>
      <c r="E8" s="14" t="s">
        <v>25</v>
      </c>
      <c r="F8" s="17">
        <v>2.95</v>
      </c>
      <c r="G8" s="14">
        <v>74.88</v>
      </c>
      <c r="H8" s="14">
        <v>17.4</v>
      </c>
      <c r="I8" s="14">
        <f>G8-H8</f>
        <v>57.48</v>
      </c>
      <c r="J8" s="38">
        <v>6523.27</v>
      </c>
      <c r="K8" s="38">
        <f>J8*0.96</f>
        <v>6262.3392</v>
      </c>
      <c r="L8" s="38">
        <v>488462.61</v>
      </c>
      <c r="M8" s="38">
        <f>K8*G8</f>
        <v>468923.959296</v>
      </c>
      <c r="N8" s="15" t="s">
        <v>26</v>
      </c>
      <c r="O8" s="15" t="s">
        <v>27</v>
      </c>
    </row>
    <row r="9" s="2" customFormat="1" ht="30" customHeight="1" spans="1:15">
      <c r="A9" s="15">
        <v>2</v>
      </c>
      <c r="B9" s="14" t="s">
        <v>23</v>
      </c>
      <c r="C9" s="16" t="s">
        <v>28</v>
      </c>
      <c r="D9" s="14">
        <v>4</v>
      </c>
      <c r="E9" s="14" t="s">
        <v>25</v>
      </c>
      <c r="F9" s="17">
        <v>2.95</v>
      </c>
      <c r="G9" s="14">
        <v>74.23</v>
      </c>
      <c r="H9" s="14">
        <v>17.25</v>
      </c>
      <c r="I9" s="14">
        <f>G9-H9</f>
        <v>56.98</v>
      </c>
      <c r="J9" s="38">
        <v>7054.236</v>
      </c>
      <c r="K9" s="38">
        <f>J9*0.9</f>
        <v>6348.8124</v>
      </c>
      <c r="L9" s="38">
        <v>523635.93828</v>
      </c>
      <c r="M9" s="38">
        <f>G9*K9</f>
        <v>471272.344452</v>
      </c>
      <c r="N9" s="15" t="s">
        <v>26</v>
      </c>
      <c r="O9" s="15" t="s">
        <v>27</v>
      </c>
    </row>
    <row r="10" s="2" customFormat="1" ht="30" customHeight="1" spans="1:15">
      <c r="A10" s="15">
        <v>3</v>
      </c>
      <c r="B10" s="14" t="s">
        <v>23</v>
      </c>
      <c r="C10" s="16" t="s">
        <v>29</v>
      </c>
      <c r="D10" s="14">
        <v>6</v>
      </c>
      <c r="E10" s="14" t="s">
        <v>25</v>
      </c>
      <c r="F10" s="17">
        <v>2.95</v>
      </c>
      <c r="G10" s="14">
        <v>74.88</v>
      </c>
      <c r="H10" s="14">
        <v>17.4</v>
      </c>
      <c r="I10" s="14">
        <f>G10-H10</f>
        <v>57.48</v>
      </c>
      <c r="J10" s="38">
        <v>6604.63</v>
      </c>
      <c r="K10" s="38">
        <f>J10*0.96</f>
        <v>6340.4448</v>
      </c>
      <c r="L10" s="38">
        <v>494554.54</v>
      </c>
      <c r="M10" s="38">
        <f>G10*K10</f>
        <v>474772.506624</v>
      </c>
      <c r="N10" s="15" t="s">
        <v>26</v>
      </c>
      <c r="O10" s="15" t="s">
        <v>27</v>
      </c>
    </row>
    <row r="11" s="2" customFormat="1" ht="30" customHeight="1" spans="1:15">
      <c r="A11" s="15">
        <v>4</v>
      </c>
      <c r="B11" s="14" t="s">
        <v>23</v>
      </c>
      <c r="C11" s="16" t="s">
        <v>30</v>
      </c>
      <c r="D11" s="14">
        <v>8</v>
      </c>
      <c r="E11" s="14" t="s">
        <v>25</v>
      </c>
      <c r="F11" s="17">
        <v>2.95</v>
      </c>
      <c r="G11" s="14">
        <v>74.88</v>
      </c>
      <c r="H11" s="14">
        <v>17.4</v>
      </c>
      <c r="I11" s="14">
        <f>G11-H11</f>
        <v>57.48</v>
      </c>
      <c r="J11" s="38">
        <v>6724.43</v>
      </c>
      <c r="K11" s="38">
        <f>J11*0.95</f>
        <v>6388.2085</v>
      </c>
      <c r="L11" s="38">
        <v>503525.66</v>
      </c>
      <c r="M11" s="38">
        <f>G11*K11</f>
        <v>478349.05248</v>
      </c>
      <c r="N11" s="15" t="s">
        <v>26</v>
      </c>
      <c r="O11" s="15" t="s">
        <v>27</v>
      </c>
    </row>
    <row r="12" s="3" customFormat="1" ht="28" customHeight="1" spans="1:15">
      <c r="A12" s="18" t="s">
        <v>31</v>
      </c>
      <c r="B12" s="19"/>
      <c r="C12" s="19"/>
      <c r="D12" s="19"/>
      <c r="E12" s="19"/>
      <c r="F12" s="20"/>
      <c r="G12" s="21">
        <f>SUM(G8:G11)</f>
        <v>298.87</v>
      </c>
      <c r="H12" s="21">
        <f>SUM(H8:H11)</f>
        <v>69.45</v>
      </c>
      <c r="I12" s="21">
        <f>SUM(I8:I11)</f>
        <v>229.42</v>
      </c>
      <c r="J12" s="40">
        <f>AVERAGE(J8:J11)</f>
        <v>6726.6415</v>
      </c>
      <c r="K12" s="40">
        <f>AVERAGE(K8:K11)</f>
        <v>6334.951225</v>
      </c>
      <c r="L12" s="40">
        <f>SUM(L8:L11)</f>
        <v>2010178.74828</v>
      </c>
      <c r="M12" s="40">
        <f>SUM(M8:M11)</f>
        <v>1893317.862852</v>
      </c>
      <c r="N12" s="15"/>
      <c r="O12" s="15"/>
    </row>
    <row r="13" s="2" customFormat="1" ht="49" customHeight="1" spans="1:15">
      <c r="A13" s="22" t="s">
        <v>32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42"/>
    </row>
    <row r="14" s="2" customFormat="1" ht="49" customHeight="1" spans="1:15">
      <c r="A14" s="24" t="s">
        <v>33</v>
      </c>
      <c r="B14" s="24"/>
      <c r="C14" s="24"/>
      <c r="D14" s="24"/>
      <c r="E14" s="24"/>
      <c r="F14" s="24"/>
      <c r="G14" s="24"/>
      <c r="H14" s="24"/>
      <c r="I14" s="24"/>
      <c r="J14" s="24"/>
      <c r="K14" s="43"/>
      <c r="L14" s="43"/>
      <c r="M14" s="44"/>
      <c r="N14" s="24"/>
      <c r="O14" s="10"/>
    </row>
    <row r="15" s="2" customFormat="1" ht="33" customHeight="1" spans="1:15">
      <c r="A15" s="25" t="s">
        <v>34</v>
      </c>
      <c r="B15" s="25"/>
      <c r="C15" s="25"/>
      <c r="D15" s="25"/>
      <c r="E15" s="25"/>
      <c r="F15" s="25"/>
      <c r="G15" s="25"/>
      <c r="H15" s="25"/>
      <c r="I15" s="25"/>
      <c r="J15" s="25"/>
      <c r="K15" s="35"/>
      <c r="L15" s="35"/>
      <c r="M15" s="45"/>
      <c r="N15" s="25"/>
      <c r="O15" s="10"/>
    </row>
    <row r="16" s="1" customFormat="1" ht="18.75" spans="1:15">
      <c r="A16" s="26"/>
      <c r="B16" s="26"/>
      <c r="C16" s="26"/>
      <c r="D16" s="26"/>
      <c r="E16" s="26"/>
      <c r="F16" s="26"/>
      <c r="G16" s="26"/>
      <c r="H16" s="26"/>
      <c r="I16" s="46"/>
      <c r="J16" s="26"/>
      <c r="K16" s="47"/>
      <c r="L16" s="47"/>
      <c r="M16" s="48"/>
      <c r="N16" s="26"/>
      <c r="O16" s="28"/>
    </row>
    <row r="17" s="1" customFormat="1" ht="18.75" spans="1:15">
      <c r="A17" s="27" t="s">
        <v>35</v>
      </c>
      <c r="B17" s="27"/>
      <c r="C17" s="28"/>
      <c r="D17" s="28"/>
      <c r="E17" s="28"/>
      <c r="F17" s="28"/>
      <c r="G17" s="28"/>
      <c r="H17" s="28"/>
      <c r="I17" s="28"/>
      <c r="J17" s="28"/>
      <c r="K17" s="49"/>
      <c r="L17" s="49"/>
      <c r="M17" s="50"/>
      <c r="N17" s="28"/>
      <c r="O17" s="28"/>
    </row>
    <row r="18" s="1" customFormat="1" ht="18.75" spans="1:1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51"/>
      <c r="L18" s="51"/>
      <c r="M18" s="50"/>
      <c r="N18" s="28"/>
      <c r="O18" s="28"/>
    </row>
    <row r="19" s="1" customFormat="1" ht="18.75" spans="1:15">
      <c r="A19" s="27" t="s">
        <v>36</v>
      </c>
      <c r="B19" s="27"/>
      <c r="C19" s="27"/>
      <c r="D19" s="27"/>
      <c r="E19" s="27"/>
      <c r="F19" s="27"/>
      <c r="G19" s="28"/>
      <c r="H19" s="28"/>
      <c r="I19" s="28"/>
      <c r="J19" s="28"/>
      <c r="K19" s="49"/>
      <c r="L19" s="49"/>
      <c r="M19" s="50"/>
      <c r="N19" s="28"/>
      <c r="O19" s="28"/>
    </row>
    <row r="20" s="1" customFormat="1" spans="1:15">
      <c r="A20" s="7"/>
      <c r="B20" s="7"/>
      <c r="C20" s="7"/>
      <c r="D20" s="7"/>
      <c r="E20" s="7"/>
      <c r="F20" s="7"/>
      <c r="G20" s="7"/>
      <c r="H20" s="7"/>
      <c r="I20" s="7"/>
      <c r="J20" s="7"/>
      <c r="K20" s="29"/>
      <c r="L20" s="29"/>
      <c r="M20" s="30"/>
      <c r="N20" s="7"/>
      <c r="O20" s="7"/>
    </row>
  </sheetData>
  <mergeCells count="11">
    <mergeCell ref="B2:O2"/>
    <mergeCell ref="K4:O4"/>
    <mergeCell ref="K5:O5"/>
    <mergeCell ref="A6:G6"/>
    <mergeCell ref="K6:O6"/>
    <mergeCell ref="A12:F12"/>
    <mergeCell ref="A13:O13"/>
    <mergeCell ref="A14:N14"/>
    <mergeCell ref="A15:N15"/>
    <mergeCell ref="A17:B17"/>
    <mergeCell ref="A19:F19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8" man="1"/>
  </colBreaks>
  <ignoredErrors>
    <ignoredError sqref="K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7" topLeftCell="A8" activePane="bottomLeft" state="frozen"/>
      <selection/>
      <selection pane="bottomLeft" activeCell="A17" sqref="A17:N17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1" width="13.625" style="5" customWidth="1"/>
    <col min="12" max="12" width="14.75" style="5" customWidth="1"/>
    <col min="13" max="13" width="14.75" style="6" customWidth="1"/>
    <col min="14" max="14" width="11.75" style="4" customWidth="1"/>
    <col min="15" max="15" width="8.75" style="4"/>
  </cols>
  <sheetData>
    <row r="1" s="1" customFormat="1" spans="1:15">
      <c r="A1" s="7"/>
      <c r="B1" s="7"/>
      <c r="C1" s="7"/>
      <c r="D1" s="7"/>
      <c r="E1" s="7"/>
      <c r="F1" s="7"/>
      <c r="G1" s="7"/>
      <c r="H1" s="7"/>
      <c r="I1" s="7"/>
      <c r="J1" s="7"/>
      <c r="K1" s="29"/>
      <c r="L1" s="29"/>
      <c r="M1" s="30"/>
      <c r="N1" s="7"/>
      <c r="O1" s="7"/>
    </row>
    <row r="2" s="1" customFormat="1" ht="25" customHeight="1" spans="1:15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31"/>
      <c r="L2" s="31"/>
      <c r="M2" s="32"/>
      <c r="N2" s="8"/>
      <c r="O2" s="8"/>
    </row>
    <row r="3" s="1" customFormat="1" spans="1:15">
      <c r="A3" s="7"/>
      <c r="B3" s="7"/>
      <c r="C3" s="7"/>
      <c r="D3" s="7"/>
      <c r="E3" s="7"/>
      <c r="F3" s="7"/>
      <c r="G3" s="7"/>
      <c r="H3" s="7"/>
      <c r="I3" s="7"/>
      <c r="J3" s="7"/>
      <c r="K3" s="29"/>
      <c r="L3" s="29"/>
      <c r="M3" s="30"/>
      <c r="N3" s="7"/>
      <c r="O3" s="7"/>
    </row>
    <row r="4" s="2" customFormat="1" ht="22" customHeight="1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3" t="s">
        <v>3</v>
      </c>
      <c r="L4" s="33"/>
      <c r="M4" s="34"/>
      <c r="N4" s="11"/>
      <c r="O4" s="11"/>
    </row>
    <row r="5" s="2" customFormat="1" ht="22" customHeight="1" spans="1:15">
      <c r="A5" s="10"/>
      <c r="B5" s="11"/>
      <c r="C5" s="11"/>
      <c r="D5" s="11"/>
      <c r="E5" s="11"/>
      <c r="F5" s="11"/>
      <c r="G5" s="11"/>
      <c r="H5" s="10"/>
      <c r="I5" s="10"/>
      <c r="J5" s="10" t="s">
        <v>4</v>
      </c>
      <c r="K5" s="35" t="s">
        <v>5</v>
      </c>
      <c r="L5" s="35"/>
      <c r="M5" s="35"/>
      <c r="N5" s="35"/>
      <c r="O5" s="35"/>
    </row>
    <row r="6" s="2" customFormat="1" ht="22" customHeight="1" spans="1:15">
      <c r="A6" s="12" t="s">
        <v>6</v>
      </c>
      <c r="B6" s="12"/>
      <c r="C6" s="12"/>
      <c r="D6" s="12"/>
      <c r="E6" s="12"/>
      <c r="F6" s="12"/>
      <c r="G6" s="12"/>
      <c r="H6" s="11"/>
      <c r="I6" s="10"/>
      <c r="J6" s="11" t="s">
        <v>7</v>
      </c>
      <c r="K6" s="36">
        <v>45852</v>
      </c>
      <c r="L6" s="36"/>
      <c r="M6" s="37"/>
      <c r="N6" s="36"/>
      <c r="O6" s="36"/>
    </row>
    <row r="7" s="2" customFormat="1" ht="58" customHeight="1" spans="1:15">
      <c r="A7" s="13" t="s">
        <v>8</v>
      </c>
      <c r="B7" s="14" t="s">
        <v>9</v>
      </c>
      <c r="C7" s="14" t="s">
        <v>10</v>
      </c>
      <c r="D7" s="14" t="s">
        <v>11</v>
      </c>
      <c r="E7" s="14" t="s">
        <v>12</v>
      </c>
      <c r="F7" s="14" t="s">
        <v>13</v>
      </c>
      <c r="G7" s="14" t="s">
        <v>14</v>
      </c>
      <c r="H7" s="14" t="s">
        <v>15</v>
      </c>
      <c r="I7" s="14" t="s">
        <v>16</v>
      </c>
      <c r="J7" s="14" t="s">
        <v>17</v>
      </c>
      <c r="K7" s="38" t="s">
        <v>18</v>
      </c>
      <c r="L7" s="39" t="s">
        <v>19</v>
      </c>
      <c r="M7" s="14" t="s">
        <v>20</v>
      </c>
      <c r="N7" s="14" t="s">
        <v>21</v>
      </c>
      <c r="O7" s="14" t="s">
        <v>22</v>
      </c>
    </row>
    <row r="8" s="2" customFormat="1" ht="30" customHeight="1" spans="1:15">
      <c r="A8" s="15">
        <v>1</v>
      </c>
      <c r="B8" s="14" t="s">
        <v>37</v>
      </c>
      <c r="C8" s="16" t="s">
        <v>38</v>
      </c>
      <c r="D8" s="14">
        <v>3</v>
      </c>
      <c r="E8" s="14" t="s">
        <v>25</v>
      </c>
      <c r="F8" s="17">
        <v>2.95</v>
      </c>
      <c r="G8" s="14">
        <v>74.23</v>
      </c>
      <c r="H8" s="14">
        <v>17.25</v>
      </c>
      <c r="I8" s="14">
        <f t="shared" ref="I8:I13" si="0">G8-H8</f>
        <v>56.98</v>
      </c>
      <c r="J8" s="38">
        <v>7070.49</v>
      </c>
      <c r="K8" s="38">
        <f>J8*0.9</f>
        <v>6363.441</v>
      </c>
      <c r="L8" s="38">
        <v>524842.4727</v>
      </c>
      <c r="M8" s="38">
        <f t="shared" ref="M8:M13" si="1">G8*K8</f>
        <v>472358.22543</v>
      </c>
      <c r="N8" s="15" t="s">
        <v>26</v>
      </c>
      <c r="O8" s="15" t="s">
        <v>27</v>
      </c>
    </row>
    <row r="9" s="2" customFormat="1" ht="30" customHeight="1" spans="1:15">
      <c r="A9" s="15">
        <v>2</v>
      </c>
      <c r="B9" s="14" t="s">
        <v>37</v>
      </c>
      <c r="C9" s="16" t="s">
        <v>39</v>
      </c>
      <c r="D9" s="14">
        <v>3</v>
      </c>
      <c r="E9" s="14" t="s">
        <v>25</v>
      </c>
      <c r="F9" s="17">
        <v>2.95</v>
      </c>
      <c r="G9" s="14">
        <v>74.88</v>
      </c>
      <c r="H9" s="14">
        <v>17.4</v>
      </c>
      <c r="I9" s="14">
        <f t="shared" si="0"/>
        <v>57.48</v>
      </c>
      <c r="J9" s="38">
        <v>6678.59</v>
      </c>
      <c r="K9" s="38">
        <f>J9*0.95</f>
        <v>6344.6605</v>
      </c>
      <c r="L9" s="38">
        <v>500092.67</v>
      </c>
      <c r="M9" s="38">
        <f t="shared" si="1"/>
        <v>475088.17824</v>
      </c>
      <c r="N9" s="15" t="s">
        <v>26</v>
      </c>
      <c r="O9" s="15" t="s">
        <v>27</v>
      </c>
    </row>
    <row r="10" s="2" customFormat="1" ht="30" customHeight="1" spans="1:15">
      <c r="A10" s="15">
        <v>3</v>
      </c>
      <c r="B10" s="14" t="s">
        <v>37</v>
      </c>
      <c r="C10" s="16" t="s">
        <v>40</v>
      </c>
      <c r="D10" s="14">
        <v>10</v>
      </c>
      <c r="E10" s="14" t="s">
        <v>25</v>
      </c>
      <c r="F10" s="17">
        <v>2.95</v>
      </c>
      <c r="G10" s="14">
        <v>74.88</v>
      </c>
      <c r="H10" s="14">
        <v>17.4</v>
      </c>
      <c r="I10" s="14">
        <f t="shared" si="0"/>
        <v>57.48</v>
      </c>
      <c r="J10" s="38">
        <v>6833.9</v>
      </c>
      <c r="K10" s="38">
        <f>J10*0.97</f>
        <v>6628.883</v>
      </c>
      <c r="L10" s="38">
        <v>511722.73</v>
      </c>
      <c r="M10" s="38">
        <f t="shared" si="1"/>
        <v>496370.75904</v>
      </c>
      <c r="N10" s="15" t="s">
        <v>26</v>
      </c>
      <c r="O10" s="15" t="s">
        <v>27</v>
      </c>
    </row>
    <row r="11" s="2" customFormat="1" ht="30" customHeight="1" spans="1:15">
      <c r="A11" s="15">
        <v>4</v>
      </c>
      <c r="B11" s="14" t="s">
        <v>37</v>
      </c>
      <c r="C11" s="16" t="s">
        <v>41</v>
      </c>
      <c r="D11" s="14">
        <v>14</v>
      </c>
      <c r="E11" s="14" t="s">
        <v>25</v>
      </c>
      <c r="F11" s="17">
        <v>2.95</v>
      </c>
      <c r="G11" s="14">
        <v>74.23</v>
      </c>
      <c r="H11" s="14">
        <v>17.25</v>
      </c>
      <c r="I11" s="14">
        <f t="shared" si="0"/>
        <v>56.98</v>
      </c>
      <c r="J11" s="38">
        <v>7066.62</v>
      </c>
      <c r="K11" s="38">
        <f>J11*0.94</f>
        <v>6642.6228</v>
      </c>
      <c r="L11" s="38">
        <v>524555.2026</v>
      </c>
      <c r="M11" s="38">
        <f t="shared" si="1"/>
        <v>493081.890444</v>
      </c>
      <c r="N11" s="15" t="s">
        <v>26</v>
      </c>
      <c r="O11" s="15" t="s">
        <v>27</v>
      </c>
    </row>
    <row r="12" s="2" customFormat="1" ht="30" customHeight="1" spans="1:15">
      <c r="A12" s="15">
        <v>5</v>
      </c>
      <c r="B12" s="14" t="s">
        <v>37</v>
      </c>
      <c r="C12" s="16" t="s">
        <v>42</v>
      </c>
      <c r="D12" s="14">
        <v>18</v>
      </c>
      <c r="E12" s="14" t="s">
        <v>25</v>
      </c>
      <c r="F12" s="17">
        <v>2.95</v>
      </c>
      <c r="G12" s="14">
        <v>74.88</v>
      </c>
      <c r="H12" s="14">
        <v>17.4</v>
      </c>
      <c r="I12" s="14">
        <f t="shared" si="0"/>
        <v>57.48</v>
      </c>
      <c r="J12" s="38">
        <v>7066.88</v>
      </c>
      <c r="K12" s="38">
        <f>J12*0.94</f>
        <v>6642.8672</v>
      </c>
      <c r="L12" s="38">
        <v>529167.82</v>
      </c>
      <c r="M12" s="38">
        <f t="shared" si="1"/>
        <v>497417.895936</v>
      </c>
      <c r="N12" s="15" t="s">
        <v>26</v>
      </c>
      <c r="O12" s="15" t="s">
        <v>27</v>
      </c>
    </row>
    <row r="13" s="2" customFormat="1" ht="30" customHeight="1" spans="1:15">
      <c r="A13" s="15">
        <v>6</v>
      </c>
      <c r="B13" s="14" t="s">
        <v>37</v>
      </c>
      <c r="C13" s="16" t="s">
        <v>43</v>
      </c>
      <c r="D13" s="14">
        <v>24</v>
      </c>
      <c r="E13" s="14" t="s">
        <v>25</v>
      </c>
      <c r="F13" s="17">
        <v>2.95</v>
      </c>
      <c r="G13" s="14">
        <v>74.88</v>
      </c>
      <c r="H13" s="14">
        <v>17.4</v>
      </c>
      <c r="I13" s="14">
        <f t="shared" si="0"/>
        <v>57.48</v>
      </c>
      <c r="J13" s="38">
        <v>7218.66</v>
      </c>
      <c r="K13" s="38">
        <f>J13*0.92</f>
        <v>6641.1672</v>
      </c>
      <c r="L13" s="38">
        <v>540533.2608</v>
      </c>
      <c r="M13" s="38">
        <f t="shared" si="1"/>
        <v>497290.599936</v>
      </c>
      <c r="N13" s="15" t="s">
        <v>26</v>
      </c>
      <c r="O13" s="15" t="s">
        <v>27</v>
      </c>
    </row>
    <row r="14" s="3" customFormat="1" ht="28" customHeight="1" spans="1:15">
      <c r="A14" s="18" t="s">
        <v>31</v>
      </c>
      <c r="B14" s="19"/>
      <c r="C14" s="19"/>
      <c r="D14" s="19"/>
      <c r="E14" s="19"/>
      <c r="F14" s="20"/>
      <c r="G14" s="21">
        <f>SUM(G8:G13)</f>
        <v>447.98</v>
      </c>
      <c r="H14" s="21">
        <f>SUM(H8:H13)</f>
        <v>104.1</v>
      </c>
      <c r="I14" s="21">
        <f>SUM(I8:I13)</f>
        <v>343.88</v>
      </c>
      <c r="J14" s="40">
        <f>AVERAGE(J8:J13)</f>
        <v>6989.19</v>
      </c>
      <c r="K14" s="40">
        <f>AVERAGE(K8:K13)</f>
        <v>6543.94028333333</v>
      </c>
      <c r="L14" s="41">
        <f>SUM(L8:L13)</f>
        <v>3130914.1561</v>
      </c>
      <c r="M14" s="41">
        <f>SUM(M8:M13)</f>
        <v>2931607.549026</v>
      </c>
      <c r="N14" s="15"/>
      <c r="O14" s="15"/>
    </row>
    <row r="15" s="2" customFormat="1" ht="51" customHeight="1" spans="1:15">
      <c r="A15" s="22" t="s">
        <v>44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2"/>
    </row>
    <row r="16" s="2" customFormat="1" ht="51" customHeight="1" spans="1:15">
      <c r="A16" s="24" t="s">
        <v>33</v>
      </c>
      <c r="B16" s="24"/>
      <c r="C16" s="24"/>
      <c r="D16" s="24"/>
      <c r="E16" s="24"/>
      <c r="F16" s="24"/>
      <c r="G16" s="24"/>
      <c r="H16" s="24"/>
      <c r="I16" s="24"/>
      <c r="J16" s="24"/>
      <c r="K16" s="43"/>
      <c r="L16" s="43"/>
      <c r="M16" s="44"/>
      <c r="N16" s="24"/>
      <c r="O16" s="10"/>
    </row>
    <row r="17" s="2" customFormat="1" ht="33" customHeight="1" spans="1:15">
      <c r="A17" s="25" t="s">
        <v>34</v>
      </c>
      <c r="B17" s="25"/>
      <c r="C17" s="25"/>
      <c r="D17" s="25"/>
      <c r="E17" s="25"/>
      <c r="F17" s="25"/>
      <c r="G17" s="25"/>
      <c r="H17" s="25"/>
      <c r="I17" s="25"/>
      <c r="J17" s="25"/>
      <c r="K17" s="35"/>
      <c r="L17" s="35"/>
      <c r="M17" s="45"/>
      <c r="N17" s="25"/>
      <c r="O17" s="10"/>
    </row>
    <row r="18" s="1" customFormat="1" ht="18.75" spans="1:15">
      <c r="A18" s="26"/>
      <c r="B18" s="26"/>
      <c r="C18" s="26"/>
      <c r="D18" s="26"/>
      <c r="E18" s="26"/>
      <c r="F18" s="26"/>
      <c r="G18" s="26"/>
      <c r="H18" s="26"/>
      <c r="I18" s="46"/>
      <c r="J18" s="26"/>
      <c r="K18" s="47"/>
      <c r="L18" s="47"/>
      <c r="M18" s="48"/>
      <c r="N18" s="26"/>
      <c r="O18" s="28"/>
    </row>
    <row r="19" s="1" customFormat="1" ht="18.75" spans="1:15">
      <c r="A19" s="27" t="s">
        <v>35</v>
      </c>
      <c r="B19" s="27"/>
      <c r="C19" s="28"/>
      <c r="D19" s="28"/>
      <c r="E19" s="28"/>
      <c r="F19" s="28"/>
      <c r="G19" s="28"/>
      <c r="H19" s="28"/>
      <c r="I19" s="28"/>
      <c r="J19" s="28"/>
      <c r="K19" s="49"/>
      <c r="L19" s="49"/>
      <c r="M19" s="50"/>
      <c r="N19" s="28"/>
      <c r="O19" s="28"/>
    </row>
    <row r="20" s="1" customFormat="1" ht="18.75" spans="1:1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51"/>
      <c r="L20" s="51"/>
      <c r="M20" s="50"/>
      <c r="N20" s="28"/>
      <c r="O20" s="28"/>
    </row>
    <row r="21" s="1" customFormat="1" ht="18.75" spans="1:15">
      <c r="A21" s="27" t="s">
        <v>36</v>
      </c>
      <c r="B21" s="27"/>
      <c r="C21" s="27"/>
      <c r="D21" s="27"/>
      <c r="E21" s="27"/>
      <c r="F21" s="27"/>
      <c r="G21" s="28"/>
      <c r="H21" s="28"/>
      <c r="I21" s="28"/>
      <c r="J21" s="28"/>
      <c r="K21" s="49"/>
      <c r="L21" s="49"/>
      <c r="M21" s="50"/>
      <c r="N21" s="28"/>
      <c r="O21" s="28"/>
    </row>
    <row r="22" s="1" customFormat="1" spans="1:15">
      <c r="A22" s="7"/>
      <c r="B22" s="7"/>
      <c r="C22" s="7"/>
      <c r="D22" s="7"/>
      <c r="E22" s="7"/>
      <c r="F22" s="7"/>
      <c r="G22" s="7"/>
      <c r="H22" s="7"/>
      <c r="I22" s="7"/>
      <c r="J22" s="7"/>
      <c r="K22" s="29"/>
      <c r="L22" s="29"/>
      <c r="M22" s="30"/>
      <c r="N22" s="7"/>
      <c r="O22" s="7"/>
    </row>
  </sheetData>
  <autoFilter ref="A7:O21">
    <extLst/>
  </autoFilter>
  <mergeCells count="11">
    <mergeCell ref="B2:O2"/>
    <mergeCell ref="K4:O4"/>
    <mergeCell ref="K5:O5"/>
    <mergeCell ref="A6:G6"/>
    <mergeCell ref="K6:O6"/>
    <mergeCell ref="A14:F14"/>
    <mergeCell ref="A15:O15"/>
    <mergeCell ref="A16:N16"/>
    <mergeCell ref="A17:N17"/>
    <mergeCell ref="A19:B19"/>
    <mergeCell ref="A21:F21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9栋 下浮 </vt:lpstr>
      <vt:lpstr>10栋 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2025-08-06T01:28:56Z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