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 七街 1套下浮" sheetId="17" r:id="rId1"/>
    <sheet name="21栋 1套下浮" sheetId="18" r:id="rId2"/>
  </sheets>
  <definedNames>
    <definedName name="_xlnm._FilterDatabase" localSheetId="0" hidden="1">' 七街 1套下浮'!$A$7:$O$10</definedName>
    <definedName name="_xlnm.Print_Area" localSheetId="0">' 七街 1套下浮'!$A$1:$P$16</definedName>
    <definedName name="_xlnm.Print_Titles" localSheetId="0">' 七街 1套下浮'!$7:$7</definedName>
    <definedName name="_xlnm._FilterDatabase" localSheetId="1" hidden="1">'21栋 1套下浮'!$A$7:$N$10</definedName>
    <definedName name="_xlnm.Print_Area" localSheetId="1">'21栋 1套下浮'!$A$1:$O$16</definedName>
    <definedName name="_xlnm.Print_Titles" localSheetId="1">'21栋 1套下浮'!$7:$7</definedName>
  </definedNames>
  <calcPr calcId="144525"/>
</workbook>
</file>

<file path=xl/sharedStrings.xml><?xml version="1.0" encoding="utf-8"?>
<sst xmlns="http://schemas.openxmlformats.org/spreadsheetml/2006/main" count="70" uniqueCount="42">
  <si>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</si>
  <si>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</si>
  <si>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</si>
  <si>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</si>
  <si>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</si>
  <si>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</si>
  <si>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销售价格备案编号：[2025]048号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</si>
  <si>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</si>
  <si>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</si>
  <si>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</si>
  <si>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</si>
  <si>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</si>
  <si>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</si>
  <si>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</si>
  <si>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原建筑面积（m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</si>
  <si>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</si>
  <si>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</si>
  <si>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</si>
  <si>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</si>
  <si>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</si>
  <si>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</si>
  <si>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</si>
  <si>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</si>
  <si>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</si>
  <si>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</t>
  </si>
  <si>
    <t>21号</t>
  </si>
  <si>
    <t>1-4层</t>
  </si>
  <si>
    <t>五房三厅五卫</t>
  </si>
  <si>
    <t>预售</t>
  </si>
  <si>
    <t>毛坯</t>
  </si>
  <si>
    <t>本楼栋总面积/均价</t>
  </si>
  <si>
    <r>
      <rPr>
        <sz val="14"/>
        <color theme="1"/>
        <rFont val="仿宋_GB2312"/>
        <charset val="134"/>
      </rPr>
      <t>本栋销售住宅共7套，本次申请住宅共1套，销售住宅总建筑面积：214.01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，套内面积：214.01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，销售均价：16005元/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（建筑面积）、16005元/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</si>
  <si>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</si>
  <si>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</si>
  <si>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</si>
  <si>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</si>
  <si>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</si>
  <si>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t>21栋</t>
  </si>
  <si>
    <t>2303房</t>
  </si>
  <si>
    <t>一居室</t>
  </si>
  <si>
    <t>现售</t>
  </si>
  <si>
    <r>
      <rPr>
        <sz val="14"/>
        <color theme="1"/>
        <rFont val="仿宋_GB2312"/>
        <charset val="134"/>
      </rPr>
      <t>本栋销售住宅共180套，本次申请住宅共1套，销售住宅总建筑面积：54.25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，销售均价：8568.35元/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（建筑面积）、11208.9元/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</si>
</sst>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10" fillId="3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16"/>
  <sheetViews>
    <sheetView workbookViewId="0">
      <pane ySplit="7" topLeftCell="A8" activePane="bottomLeft" state="frozen"/>
      <selection/>
      <selection pane="bottomLeft" activeCell="L6" sqref="L6:P6"/>
    </sheetView>
  </sheetViews>
  <sheetFormatPr defaultColWidth="8.75" defaultRowHeight="14.25"/>
  <cols>
    <col min="1" max="1" width="6.125" style="4" customWidth="1"/>
    <col min="2" max="2" width="11" style="4" customWidth="1"/>
    <col min="3" max="3" width="10.5" style="4" customWidth="1"/>
    <col min="4" max="4" width="7.125" style="4" customWidth="1"/>
    <col min="5" max="5" width="16.75" style="4" customWidth="1"/>
    <col min="6" max="6" width="6.75" style="4" customWidth="1"/>
    <col min="7" max="8" width="10.5" style="4" customWidth="1"/>
    <col min="9" max="9" width="12.25" style="4" customWidth="1"/>
    <col min="10" max="10" width="13" style="4" customWidth="1"/>
    <col min="11" max="11" width="18" style="4" customWidth="1"/>
    <col min="12" max="12" width="13.625" style="5" customWidth="1"/>
    <col min="13" max="13" width="16" style="5" customWidth="1"/>
    <col min="14" max="14" width="16" style="6" customWidth="1"/>
    <col min="15" max="15" width="11.75" style="4" customWidth="1"/>
    <col min="16" max="16" width="8.75" style="4"/>
  </cols>
  <sheetData>
    <row r="2" ht="25" customHeight="1" spans="2:16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27"/>
      <c r="M2" s="27"/>
      <c r="N2" s="28"/>
      <c r="O2" s="7"/>
      <c r="P2" s="7"/>
    </row>
    <row r="4" s="1" customFormat="1" ht="22" customHeight="1" spans="1:16">
      <c r="A4" s="8" t="s">
        <v>1</v>
      </c>
      <c r="B4" s="8"/>
      <c r="C4" s="8"/>
      <c r="D4" s="8"/>
      <c r="E4" s="8"/>
      <c r="F4" s="8"/>
      <c r="G4" s="8"/>
      <c r="H4" s="8"/>
      <c r="I4" s="8"/>
      <c r="J4" s="9"/>
      <c r="K4" s="10" t="s">
        <v>2</v>
      </c>
      <c r="L4" s="29" t="s">
        <v>3</v>
      </c>
      <c r="M4" s="29"/>
      <c r="N4" s="30"/>
      <c r="O4" s="10"/>
      <c r="P4" s="10"/>
    </row>
    <row r="5" s="1" customFormat="1" ht="22" customHeight="1" spans="1:16">
      <c r="A5" s="9"/>
      <c r="B5" s="10"/>
      <c r="C5" s="10"/>
      <c r="D5" s="10"/>
      <c r="E5" s="10"/>
      <c r="F5" s="10"/>
      <c r="G5" s="10"/>
      <c r="H5" s="10"/>
      <c r="I5" s="9"/>
      <c r="J5" s="9"/>
      <c r="K5" s="9" t="s">
        <v>4</v>
      </c>
      <c r="L5" s="31" t="s">
        <v>5</v>
      </c>
      <c r="M5" s="31"/>
      <c r="N5" s="31"/>
      <c r="O5" s="31"/>
      <c r="P5" s="31"/>
    </row>
    <row r="6" s="1" customFormat="1" ht="22" customHeight="1" spans="1:16">
      <c r="A6" s="11" t="s">
        <v>6</v>
      </c>
      <c r="B6" s="11"/>
      <c r="C6" s="11"/>
      <c r="D6" s="11"/>
      <c r="E6" s="11"/>
      <c r="F6" s="11"/>
      <c r="G6" s="11"/>
      <c r="H6" s="11"/>
      <c r="I6" s="10"/>
      <c r="J6" s="9"/>
      <c r="K6" s="10" t="s">
        <v>7</v>
      </c>
      <c r="L6" s="32">
        <v>45791</v>
      </c>
      <c r="M6" s="32"/>
      <c r="N6" s="33"/>
      <c r="O6" s="32"/>
      <c r="P6" s="32"/>
    </row>
    <row r="7" s="2" customFormat="1" ht="58" customHeight="1" spans="1:16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3" t="s">
        <v>18</v>
      </c>
      <c r="L7" s="34" t="s">
        <v>19</v>
      </c>
      <c r="M7" s="35" t="s">
        <v>20</v>
      </c>
      <c r="N7" s="13" t="s">
        <v>21</v>
      </c>
      <c r="O7" s="13" t="s">
        <v>22</v>
      </c>
      <c r="P7" s="13" t="s">
        <v>23</v>
      </c>
    </row>
    <row r="8" s="2" customFormat="1" ht="30" customHeight="1" spans="1:16">
      <c r="A8" s="14">
        <v>1</v>
      </c>
      <c r="B8" s="13" t="s">
        <v>24</v>
      </c>
      <c r="C8" s="15" t="s">
        <v>25</v>
      </c>
      <c r="D8" s="13" t="s">
        <v>26</v>
      </c>
      <c r="E8" s="13" t="s">
        <v>27</v>
      </c>
      <c r="F8" s="16">
        <v>14.6</v>
      </c>
      <c r="G8" s="16">
        <v>213.45</v>
      </c>
      <c r="H8" s="13">
        <v>214.01</v>
      </c>
      <c r="I8" s="34">
        <v>0</v>
      </c>
      <c r="J8" s="13">
        <f>H8-I8</f>
        <v>214.01</v>
      </c>
      <c r="K8" s="46">
        <v>16500</v>
      </c>
      <c r="L8" s="34">
        <f>K8*0.97</f>
        <v>16005</v>
      </c>
      <c r="M8" s="46">
        <v>3521925</v>
      </c>
      <c r="N8" s="34">
        <f>H8*L8</f>
        <v>3425230.05</v>
      </c>
      <c r="O8" s="14" t="s">
        <v>28</v>
      </c>
      <c r="P8" s="14" t="s">
        <v>29</v>
      </c>
    </row>
    <row r="9" s="3" customFormat="1" ht="28" customHeight="1" spans="1:16">
      <c r="A9" s="17" t="s">
        <v>30</v>
      </c>
      <c r="B9" s="18"/>
      <c r="C9" s="18"/>
      <c r="D9" s="18"/>
      <c r="E9" s="18"/>
      <c r="F9" s="19"/>
      <c r="G9" s="19">
        <f>SUM(G8:G8)</f>
        <v>213.45</v>
      </c>
      <c r="H9" s="20">
        <f>SUM(H8:H8)</f>
        <v>214.01</v>
      </c>
      <c r="I9" s="20">
        <f>SUM(I8:I8)</f>
        <v>0</v>
      </c>
      <c r="J9" s="20">
        <f>SUM(J8:J8)</f>
        <v>214.01</v>
      </c>
      <c r="K9" s="36">
        <f>AVERAGE(K8:K8)</f>
        <v>16500</v>
      </c>
      <c r="L9" s="36">
        <f>AVERAGE(L8:L8)</f>
        <v>16005</v>
      </c>
      <c r="M9" s="36">
        <f>SUM(M8:M8)</f>
        <v>3521925</v>
      </c>
      <c r="N9" s="36">
        <f>SUM(N8:N8)</f>
        <v>3425230.05</v>
      </c>
      <c r="O9" s="14"/>
      <c r="P9" s="14"/>
    </row>
    <row r="10" s="1" customFormat="1" ht="51" customHeight="1" spans="1:16">
      <c r="A10" s="21" t="s">
        <v>31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7"/>
      <c r="P10" s="38"/>
    </row>
    <row r="11" s="1" customFormat="1" ht="44" customHeight="1" spans="1:16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="1" customFormat="1" ht="33" customHeight="1" spans="1:16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31"/>
      <c r="M12" s="31"/>
      <c r="N12" s="39"/>
      <c r="O12" s="23"/>
      <c r="P12" s="9"/>
    </row>
    <row r="13" ht="18.75" spans="1:16">
      <c r="A13" s="24"/>
      <c r="B13" s="24"/>
      <c r="C13" s="24"/>
      <c r="D13" s="24"/>
      <c r="E13" s="24"/>
      <c r="F13" s="24"/>
      <c r="G13" s="24"/>
      <c r="H13" s="24"/>
      <c r="I13" s="24"/>
      <c r="J13" s="40"/>
      <c r="K13" s="24"/>
      <c r="L13" s="41"/>
      <c r="M13" s="41"/>
      <c r="N13" s="42"/>
      <c r="O13" s="24"/>
      <c r="P13" s="26"/>
    </row>
    <row r="14" ht="18.75" spans="1:16">
      <c r="A14" s="25" t="s">
        <v>34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43"/>
      <c r="M14" s="43"/>
      <c r="N14" s="44"/>
      <c r="O14" s="26"/>
      <c r="P14" s="26"/>
    </row>
    <row r="15" ht="18.7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45"/>
      <c r="M15" s="45"/>
      <c r="N15" s="44"/>
      <c r="O15" s="26"/>
      <c r="P15" s="26"/>
    </row>
    <row r="16" ht="18.75" spans="1:16">
      <c r="A16" s="25" t="s">
        <v>35</v>
      </c>
      <c r="B16" s="25"/>
      <c r="C16" s="25"/>
      <c r="D16" s="25"/>
      <c r="E16" s="25"/>
      <c r="F16" s="25"/>
      <c r="G16" s="25"/>
      <c r="H16" s="26"/>
      <c r="I16" s="26"/>
      <c r="J16" s="26"/>
      <c r="K16" s="26"/>
      <c r="L16" s="43"/>
      <c r="M16" s="43"/>
      <c r="N16" s="44"/>
      <c r="O16" s="26"/>
      <c r="P16" s="26"/>
    </row>
  </sheetData>
  <mergeCells count="11">
    <mergeCell ref="B2:P2"/>
    <mergeCell ref="L4:P4"/>
    <mergeCell ref="L5:P5"/>
    <mergeCell ref="A6:H6"/>
    <mergeCell ref="L6:P6"/>
    <mergeCell ref="A9:F9"/>
    <mergeCell ref="A10:P10"/>
    <mergeCell ref="A11:P11"/>
    <mergeCell ref="A12:O12"/>
    <mergeCell ref="A14:B14"/>
    <mergeCell ref="A16:F16"/>
  </mergeCells>
  <printOptions horizontalCentered="1"/>
  <pageMargins left="0" right="0" top="0.432638888888889" bottom="0.354166666666667" header="0" footer="0"/>
  <pageSetup paperSize="9" scale="72" fitToHeight="0" orientation="landscape" horizontalDpi="600" verticalDpi="600"/>
  <headerFooter alignWithMargins="0" scaleWithDoc="0">
    <oddFooter>&amp;C&amp;P</oddFooter>
  </headerFooter>
  <colBreaks count="1" manualBreakCount="1">
    <brk id="16" max="653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J13" sqref="J13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7.75" style="4" customWidth="1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45791</v>
      </c>
      <c r="L6" s="32"/>
      <c r="M6" s="33"/>
      <c r="N6" s="32"/>
      <c r="O6" s="32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36</v>
      </c>
      <c r="H7" s="13" t="s">
        <v>16</v>
      </c>
      <c r="I7" s="13" t="s">
        <v>17</v>
      </c>
      <c r="J7" s="13" t="s">
        <v>18</v>
      </c>
      <c r="K7" s="34" t="s">
        <v>19</v>
      </c>
      <c r="L7" s="35" t="s">
        <v>20</v>
      </c>
      <c r="M7" s="13" t="s">
        <v>21</v>
      </c>
      <c r="N7" s="13" t="s">
        <v>22</v>
      </c>
      <c r="O7" s="13" t="s">
        <v>23</v>
      </c>
    </row>
    <row r="8" s="2" customFormat="1" ht="30" customHeight="1" spans="1:15">
      <c r="A8" s="14">
        <v>1</v>
      </c>
      <c r="B8" s="13" t="s">
        <v>37</v>
      </c>
      <c r="C8" s="15" t="s">
        <v>38</v>
      </c>
      <c r="D8" s="13">
        <v>23</v>
      </c>
      <c r="E8" s="13" t="s">
        <v>39</v>
      </c>
      <c r="F8" s="16">
        <v>2.95</v>
      </c>
      <c r="G8" s="13">
        <v>54.25</v>
      </c>
      <c r="H8" s="13">
        <v>12.78</v>
      </c>
      <c r="I8" s="13">
        <f>G8-H8</f>
        <v>41.47</v>
      </c>
      <c r="J8" s="34">
        <v>9963.2</v>
      </c>
      <c r="K8" s="34">
        <f>J8*0.86</f>
        <v>8568.352</v>
      </c>
      <c r="L8" s="34">
        <v>540503.6</v>
      </c>
      <c r="M8" s="34">
        <f>G8*K8</f>
        <v>464833.096</v>
      </c>
      <c r="N8" s="14" t="s">
        <v>40</v>
      </c>
      <c r="O8" s="14" t="s">
        <v>29</v>
      </c>
    </row>
    <row r="9" s="3" customFormat="1" ht="28" customHeight="1" spans="1:15">
      <c r="A9" s="17" t="s">
        <v>30</v>
      </c>
      <c r="B9" s="18"/>
      <c r="C9" s="18"/>
      <c r="D9" s="18"/>
      <c r="E9" s="18"/>
      <c r="F9" s="19"/>
      <c r="G9" s="20">
        <f t="shared" ref="G9:I9" si="0">SUM(G8:G8)</f>
        <v>54.25</v>
      </c>
      <c r="H9" s="20">
        <f t="shared" si="0"/>
        <v>12.78</v>
      </c>
      <c r="I9" s="20">
        <f t="shared" si="0"/>
        <v>41.47</v>
      </c>
      <c r="J9" s="36">
        <f>AVERAGE(J8:J8)</f>
        <v>9963.2</v>
      </c>
      <c r="K9" s="36">
        <f>AVERAGE(K8:K8)</f>
        <v>8568.352</v>
      </c>
      <c r="L9" s="36">
        <f>SUM(L8:L8)</f>
        <v>540503.6</v>
      </c>
      <c r="M9" s="36">
        <f>SUM(M8:M8)</f>
        <v>464833.096</v>
      </c>
      <c r="N9" s="14"/>
      <c r="O9" s="14"/>
    </row>
    <row r="10" s="1" customFormat="1" ht="50" customHeight="1" spans="1:15">
      <c r="A10" s="21" t="s">
        <v>41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7"/>
      <c r="O10" s="38"/>
    </row>
    <row r="11" s="1" customFormat="1" ht="48" customHeight="1" spans="1:15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="1" customFormat="1" ht="33" customHeight="1" spans="1:15">
      <c r="A12" s="23" t="s">
        <v>33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39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40"/>
      <c r="J13" s="24"/>
      <c r="K13" s="41"/>
      <c r="L13" s="41"/>
      <c r="M13" s="42"/>
      <c r="N13" s="24"/>
      <c r="O13" s="26"/>
    </row>
    <row r="14" ht="18.75" spans="1:15">
      <c r="A14" s="25" t="s">
        <v>34</v>
      </c>
      <c r="B14" s="25"/>
      <c r="C14" s="26"/>
      <c r="D14" s="26"/>
      <c r="E14" s="26"/>
      <c r="F14" s="26"/>
      <c r="G14" s="26"/>
      <c r="H14" s="26"/>
      <c r="I14" s="26"/>
      <c r="J14" s="26"/>
      <c r="K14" s="43"/>
      <c r="L14" s="43"/>
      <c r="M14" s="44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5"/>
      <c r="L15" s="45"/>
      <c r="M15" s="44"/>
      <c r="N15" s="26"/>
      <c r="O15" s="26"/>
    </row>
    <row r="16" ht="18.75" spans="1:15">
      <c r="A16" s="25" t="s">
        <v>35</v>
      </c>
      <c r="B16" s="25"/>
      <c r="C16" s="25"/>
      <c r="D16" s="25"/>
      <c r="E16" s="25"/>
      <c r="F16" s="25"/>
      <c r="G16" s="26"/>
      <c r="H16" s="26"/>
      <c r="I16" s="26"/>
      <c r="J16" s="26"/>
      <c r="K16" s="43"/>
      <c r="L16" s="43"/>
      <c r="M16" s="44"/>
      <c r="N16" s="26"/>
      <c r="O16" s="2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O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七街 1套下浮</vt:lpstr>
      <vt:lpstr>21栋 1套下浮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2025-06-06T09:03:04Z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