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/>
  </bookViews>
  <sheets>
    <sheet name="17栋 1套下浮 14%" sheetId="17" r:id="rId1"/>
  </sheets>
  <definedNames>
    <definedName name="_xlnm._FilterDatabase" localSheetId="0" hidden="1">'17栋 1套下浮 14%'!$A$7:$N$10</definedName>
    <definedName name="_xlnm.Print_Area" localSheetId="0">'17栋 1套下浮 14%'!$A$1:$O$16</definedName>
    <definedName name="_xlnm.Print_Titles" localSheetId="0">'17栋 1套下浮 14%'!$7:$7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<sst xmlns="http://schemas.openxmlformats.org/spreadsheetml/2006/main" count="34" uniqueCount="34">
  <si>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</si>
  <si>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</si>
  <si>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</si>
  <si>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</si>
  <si>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</si>
  <si>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</si>
  <si>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销售价格备案编号：[2024]152号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</si>
  <si>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</si>
  <si>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</si>
  <si>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</si>
  <si>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</si>
  <si>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</si>
  <si>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</si>
  <si>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</si>
  <si>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</si>
  <si>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</si>
  <si>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</si>
  <si>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</si>
  <si>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</si>
  <si>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</si>
  <si>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</si>
  <si>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</si>
  <si>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</si>
  <si>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17栋</t>
  </si>
  <si>
    <t>2003房</t>
  </si>
  <si>
    <t>一居室</t>
  </si>
  <si>
    <t>现售</t>
  </si>
  <si>
    <t>毛坯</t>
  </si>
  <si>
    <t>本楼栋总面积/均价</t>
  </si>
  <si>
    <r>
      <t>本栋销售住宅共180套，本次申请住宅共1套，销售住宅总建筑面积：54.08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，分摊面积：12.61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，销售均价：8154.09元/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（建筑面积）、10633.55元/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</si>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</sst>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L14" sqref="L1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45611</v>
      </c>
      <c r="L6" s="33"/>
      <c r="M6" s="34"/>
      <c r="N6" s="33"/>
      <c r="O6" s="33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5" t="s">
        <v>18</v>
      </c>
      <c r="L7" s="36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17</v>
      </c>
      <c r="E8" s="13" t="s">
        <v>25</v>
      </c>
      <c r="F8" s="16">
        <v>2.95</v>
      </c>
      <c r="G8" s="13">
        <v>54.08</v>
      </c>
      <c r="H8" s="13">
        <v>12.61</v>
      </c>
      <c r="I8" s="13">
        <f>G8-H8</f>
        <v>41.47</v>
      </c>
      <c r="J8" s="37">
        <v>9481.5</v>
      </c>
      <c r="K8" s="35">
        <f>J8*0.86</f>
        <v>8154.09</v>
      </c>
      <c r="L8" s="37">
        <v>512759.52</v>
      </c>
      <c r="M8" s="35">
        <f>G8*K8</f>
        <v>440973.1872</v>
      </c>
      <c r="N8" s="14" t="s">
        <v>26</v>
      </c>
      <c r="O8" s="14" t="s">
        <v>27</v>
      </c>
    </row>
    <row r="9" s="3" customFormat="1" ht="28" customHeight="1" spans="1:15">
      <c r="A9" s="17" t="s">
        <v>28</v>
      </c>
      <c r="B9" s="18"/>
      <c r="C9" s="18"/>
      <c r="D9" s="18"/>
      <c r="E9" s="18"/>
      <c r="F9" s="19"/>
      <c r="G9" s="20">
        <f>SUM(G8:G8)</f>
        <v>54.08</v>
      </c>
      <c r="H9" s="20">
        <f>SUM(H8:H8)</f>
        <v>12.61</v>
      </c>
      <c r="I9" s="20">
        <f>SUM(I8:I8)</f>
        <v>41.47</v>
      </c>
      <c r="J9" s="38">
        <f>AVERAGE(J8:J8)</f>
        <v>9481.5</v>
      </c>
      <c r="K9" s="38">
        <f>AVERAGE(K8:K8)</f>
        <v>8154.09</v>
      </c>
      <c r="L9" s="38">
        <f>SUM(L8:L8)</f>
        <v>512759.52</v>
      </c>
      <c r="M9" s="38">
        <f>SUM(M8:M8)</f>
        <v>440973.1872</v>
      </c>
      <c r="N9" s="14"/>
      <c r="O9" s="14"/>
    </row>
    <row r="10" s="1" customFormat="1" ht="53" customHeight="1" spans="1:15">
      <c r="A10" s="21" t="s">
        <v>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9"/>
      <c r="O10" s="40"/>
    </row>
    <row r="11" s="1" customFormat="1" ht="54" customHeight="1" spans="1:1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41"/>
      <c r="L11" s="41"/>
      <c r="M11" s="42"/>
      <c r="N11" s="23"/>
      <c r="O11" s="9"/>
    </row>
    <row r="12" s="1" customFormat="1" ht="33" customHeight="1" spans="1:15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32"/>
      <c r="L12" s="32"/>
      <c r="M12" s="43"/>
      <c r="N12" s="24"/>
      <c r="O12" s="9"/>
    </row>
    <row r="13" ht="18.75" spans="1:15">
      <c r="A13" s="25"/>
      <c r="B13" s="25"/>
      <c r="C13" s="25"/>
      <c r="D13" s="25"/>
      <c r="E13" s="25"/>
      <c r="F13" s="25"/>
      <c r="G13" s="25"/>
      <c r="H13" s="25"/>
      <c r="I13" s="44"/>
      <c r="J13" s="25"/>
      <c r="K13" s="45"/>
      <c r="L13" s="45"/>
      <c r="M13" s="46"/>
      <c r="N13" s="25"/>
      <c r="O13" s="27"/>
    </row>
    <row r="14" ht="18.75" spans="1:15">
      <c r="A14" s="26" t="s">
        <v>32</v>
      </c>
      <c r="B14" s="26"/>
      <c r="C14" s="27"/>
      <c r="D14" s="27"/>
      <c r="E14" s="27"/>
      <c r="F14" s="27"/>
      <c r="G14" s="27"/>
      <c r="H14" s="27"/>
      <c r="I14" s="27"/>
      <c r="J14" s="27"/>
      <c r="K14" s="47"/>
      <c r="L14" s="47"/>
      <c r="M14" s="48"/>
      <c r="N14" s="27"/>
      <c r="O14" s="27"/>
    </row>
    <row r="15" ht="18.75" spans="1: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49"/>
      <c r="L15" s="49"/>
      <c r="M15" s="48"/>
      <c r="N15" s="27"/>
      <c r="O15" s="27"/>
    </row>
    <row r="16" ht="18.75" spans="1:15">
      <c r="A16" s="26" t="s">
        <v>33</v>
      </c>
      <c r="B16" s="26"/>
      <c r="C16" s="26"/>
      <c r="D16" s="26"/>
      <c r="E16" s="26"/>
      <c r="F16" s="26"/>
      <c r="G16" s="27"/>
      <c r="H16" s="27"/>
      <c r="I16" s="27"/>
      <c r="J16" s="27"/>
      <c r="K16" s="47"/>
      <c r="L16" s="47"/>
      <c r="M16" s="48"/>
      <c r="N16" s="27"/>
      <c r="O16" s="27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17栋 1套下浮 14%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2024-12-05T09:22:36Z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