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1"/>
  </bookViews>
  <sheets>
    <sheet name=" 七套下浮 10%" sheetId="17" r:id="rId1"/>
    <sheet name=" 八套下浮 10%" sheetId="18" r:id="rId2"/>
  </sheets>
  <definedNames>
    <definedName name="_xlnm._FilterDatabase" localSheetId="0" hidden="1">' 七套下浮 10%'!$A$7:$N$13</definedName>
    <definedName name="_xlnm.Print_Area" localSheetId="0">' 七套下浮 10%'!$A$1:$O$19</definedName>
    <definedName name="_xlnm.Print_Titles" localSheetId="0">' 七套下浮 10%'!$7:$7</definedName>
    <definedName name="_xlnm._FilterDatabase" localSheetId="1" hidden="1">' 八套下浮 10%'!$A$7:$N$11</definedName>
    <definedName name="_xlnm.Print_Area" localSheetId="1">' 八套下浮 10%'!$A$1:$O$17</definedName>
    <definedName name="_xlnm.Print_Titles" localSheetId="1">' 八套下浮 10%'!$7:$7</definedName>
  </definedNames>
  <calcPr calcId="144525"/>
</workbook>
</file>

<file path=xl/sharedStrings.xml><?xml version="1.0" encoding="utf-8"?>
<sst xmlns="http://schemas.openxmlformats.org/spreadsheetml/2006/main" count="94" uniqueCount="45">
  <si>
    <t>商品房销售价目表</t>
  </si>
  <si>
    <r>
      <t>房地产开发企业名称或中介服务机构名称：</t>
    </r>
    <r>
      <rPr>
        <u/>
        <sz val="14"/>
        <color theme="1"/>
        <rFont val="仿宋_GB2312"/>
        <charset val="134"/>
      </rPr>
      <t xml:space="preserve">  佛冈勤天房地产开发有限公司          </t>
    </r>
  </si>
  <si>
    <t>项目名称：</t>
  </si>
  <si>
    <t>勤天凤凰谷温泉花园（佛冈勤天房地产开发有限公司）</t>
  </si>
  <si>
    <t>地址：</t>
  </si>
  <si>
    <t>佛冈县汤塘镇汤塘村(清远勤天酒店管理有限公司)内</t>
  </si>
  <si>
    <t>销售价格备案编号：[2024]119号</t>
  </si>
  <si>
    <t>日期：</t>
  </si>
  <si>
    <t>序号</t>
  </si>
  <si>
    <t>幢（栋）号</t>
  </si>
  <si>
    <t>房号</t>
  </si>
  <si>
    <t>楼层</t>
  </si>
  <si>
    <t>户型</t>
  </si>
  <si>
    <t>层高（m）</t>
  </si>
  <si>
    <t>建筑面积（m2）</t>
  </si>
  <si>
    <t>分摊的共有建筑面积（m2）</t>
  </si>
  <si>
    <t>套内建筑面积（m2）</t>
  </si>
  <si>
    <r>
      <t>原建筑面积单价（元/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）</t>
    </r>
  </si>
  <si>
    <r>
      <t>现建筑面积单价（元/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）</t>
    </r>
  </si>
  <si>
    <t>原总售价（元）</t>
  </si>
  <si>
    <t>现总售价（元）</t>
  </si>
  <si>
    <t>销售状态</t>
  </si>
  <si>
    <t>备注</t>
  </si>
  <si>
    <t>七街</t>
  </si>
  <si>
    <t>6号</t>
  </si>
  <si>
    <t>1-4层</t>
  </si>
  <si>
    <t>五房三厅六卫</t>
  </si>
  <si>
    <t>预售</t>
  </si>
  <si>
    <t>毛坯</t>
  </si>
  <si>
    <t>13号</t>
  </si>
  <si>
    <t>五房三厅五卫</t>
  </si>
  <si>
    <t>28号</t>
  </si>
  <si>
    <t>1-3层</t>
  </si>
  <si>
    <t>四房三厅五卫</t>
  </si>
  <si>
    <t>30号</t>
  </si>
  <si>
    <t>本楼栋总面积/均价</t>
  </si>
  <si>
    <r>
      <t>本栋销售住宅共27套，本次申请住宅共4套，销售住宅总建筑面积：856.71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，套内面积：856.71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，分摊面积：0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，销售均价：16537.5元/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（建筑面积）、16537.5 元/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（套内建筑面积）</t>
    </r>
  </si>
  <si>
    <t>注：1、销售价格构成包括合理的开发建设成本、费用、税金和利润等。与商品房配套建设的各项基础设施，包括供水、供电、供气、通讯、有线电视、安全监控系统、信报箱等建设费用，一律计入开发建设成本，不得在房价外另行收取。</t>
  </si>
  <si>
    <t xml:space="preserve">    2、建筑面积=套内建筑面积+分摊的共有建筑面积。</t>
  </si>
  <si>
    <t>监制机关：</t>
  </si>
  <si>
    <t>价格举报投诉电话：12345</t>
  </si>
  <si>
    <t>八街</t>
  </si>
  <si>
    <t>3号</t>
  </si>
  <si>
    <t>7号</t>
  </si>
  <si>
    <r>
      <t>本栋销售住宅共10套，本次申请住宅共2套，销售住宅总建筑面积：414.05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，套内面积：414.05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，分摊面积：0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，销售均价：16200元/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（建筑面积）、16200 元/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（套内建筑面积）</t>
    </r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</si>
</sst>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  <numFmt numFmtId="177" formatCode="yyyy&quot;年&quot;m&quot;月&quot;d&quot;日&quot;;@"/>
    <numFmt numFmtId="178" formatCode="0_ "/>
  </numFmts>
  <fonts count="34">
    <font>
      <sz val="12"/>
      <name val="宋体"/>
      <charset val="134"/>
    </font>
    <font>
      <sz val="12"/>
      <color theme="1"/>
      <name val="宋体"/>
      <charset val="134"/>
    </font>
    <font>
      <sz val="13"/>
      <color theme="1"/>
      <name val="宋体"/>
      <charset val="134"/>
    </font>
    <font>
      <sz val="12"/>
      <name val="仿宋_GB2312"/>
      <charset val="134"/>
    </font>
    <font>
      <sz val="12"/>
      <color rgb="FFFF0000"/>
      <name val="仿宋_GB2312"/>
      <charset val="134"/>
    </font>
    <font>
      <sz val="18"/>
      <name val="方正小标宋_GBK"/>
      <charset val="134"/>
    </font>
    <font>
      <sz val="14"/>
      <color theme="1"/>
      <name val="仿宋_GB2312"/>
      <charset val="134"/>
    </font>
    <font>
      <sz val="14"/>
      <name val="仿宋_GB2312"/>
      <charset val="134"/>
    </font>
    <font>
      <sz val="18"/>
      <color rgb="FFFF0000"/>
      <name val="方正小标宋_GBK"/>
      <charset val="134"/>
    </font>
    <font>
      <sz val="14"/>
      <color indexed="8"/>
      <name val="仿宋_GB2312"/>
      <charset val="134"/>
    </font>
    <font>
      <sz val="14"/>
      <color rgb="FFFF0000"/>
      <name val="仿宋_GB2312"/>
      <charset val="134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0"/>
      <color indexed="8"/>
      <name val="Arial"/>
      <charset val="0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4"/>
      <color theme="1"/>
      <name val="仿宋_GB2312"/>
      <charset val="134"/>
    </font>
    <font>
      <sz val="14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11" borderId="10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5" borderId="7" applyNumberFormat="0" applyFont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15" fillId="8" borderId="8" applyNumberFormat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0" borderId="0"/>
  </cellStyleXfs>
  <cellXfs count="5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 applyAlignment="1">
      <alignment vertical="center" shrinkToFit="1"/>
    </xf>
    <xf numFmtId="0" fontId="3" fillId="0" borderId="0" xfId="0" applyFont="1">
      <alignment vertical="center"/>
    </xf>
    <xf numFmtId="176" fontId="4" fillId="0" borderId="0" xfId="0" applyNumberFormat="1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2" borderId="2" xfId="0" applyFont="1" applyFill="1" applyBorder="1">
      <alignment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176" fontId="6" fillId="2" borderId="2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176" fontId="6" fillId="2" borderId="2" xfId="49" applyNumberFormat="1" applyFont="1" applyFill="1" applyBorder="1" applyAlignment="1">
      <alignment horizontal="center" vertical="center" shrinkToFi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176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76" fontId="6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176" fontId="6" fillId="0" borderId="0" xfId="0" applyNumberFormat="1" applyFont="1" applyAlignment="1">
      <alignment horizontal="left" vertical="center" wrapText="1"/>
    </xf>
    <xf numFmtId="177" fontId="6" fillId="0" borderId="0" xfId="0" applyNumberFormat="1" applyFont="1" applyAlignment="1">
      <alignment horizontal="left" vertical="center"/>
    </xf>
    <xf numFmtId="177" fontId="6" fillId="0" borderId="0" xfId="0" applyNumberFormat="1" applyFont="1" applyAlignment="1">
      <alignment horizontal="center" vertical="center"/>
    </xf>
    <xf numFmtId="178" fontId="6" fillId="2" borderId="2" xfId="0" applyNumberFormat="1" applyFont="1" applyFill="1" applyBorder="1" applyAlignment="1">
      <alignment horizontal="center" vertical="center" wrapText="1"/>
    </xf>
    <xf numFmtId="176" fontId="9" fillId="3" borderId="2" xfId="0" applyNumberFormat="1" applyFont="1" applyFill="1" applyBorder="1" applyAlignment="1">
      <alignment horizontal="center" vertical="center"/>
    </xf>
    <xf numFmtId="176" fontId="6" fillId="2" borderId="2" xfId="0" applyNumberFormat="1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176" fontId="6" fillId="0" borderId="0" xfId="0" applyNumberFormat="1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76" fontId="7" fillId="0" borderId="0" xfId="0" applyNumberFormat="1" applyFont="1" applyAlignment="1">
      <alignment horizontal="left" vertical="center" wrapText="1"/>
    </xf>
    <xf numFmtId="176" fontId="10" fillId="0" borderId="0" xfId="0" applyNumberFormat="1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176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76" fontId="10" fillId="0" borderId="0" xfId="0" applyNumberFormat="1" applyFont="1">
      <alignment vertical="center"/>
    </xf>
    <xf numFmtId="0" fontId="6" fillId="2" borderId="4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O19"/>
  <sheetViews>
    <sheetView workbookViewId="0">
      <pane ySplit="7" topLeftCell="A8" activePane="bottomLeft" state="frozen"/>
      <selection/>
      <selection pane="bottomLeft" activeCell="A2" sqref="A2:O19"/>
    </sheetView>
  </sheetViews>
  <sheetFormatPr defaultColWidth="8.75" defaultRowHeight="14.25"/>
  <cols>
    <col min="1" max="1" width="6.125" style="4" customWidth="1"/>
    <col min="2" max="2" width="11" style="4" customWidth="1"/>
    <col min="3" max="3" width="13.25" style="4" customWidth="1"/>
    <col min="4" max="4" width="7.125" style="4" customWidth="1"/>
    <col min="5" max="5" width="17.5" style="4" customWidth="1"/>
    <col min="6" max="6" width="6.75" style="4" customWidth="1"/>
    <col min="7" max="7" width="10.5" style="4" customWidth="1"/>
    <col min="8" max="8" width="13.25" style="4" customWidth="1"/>
    <col min="9" max="9" width="13" style="4" customWidth="1"/>
    <col min="10" max="10" width="18" style="4" customWidth="1"/>
    <col min="11" max="11" width="13.625" style="5" customWidth="1"/>
    <col min="12" max="12" width="17.875" style="5" customWidth="1"/>
    <col min="13" max="13" width="17.875" style="6" customWidth="1"/>
    <col min="14" max="14" width="11.75" style="4" customWidth="1"/>
    <col min="15" max="15" width="8.75" style="4"/>
  </cols>
  <sheetData>
    <row r="2" ht="25" customHeight="1" spans="2:15">
      <c r="B2" s="7" t="s">
        <v>0</v>
      </c>
      <c r="C2" s="7"/>
      <c r="D2" s="7"/>
      <c r="E2" s="7"/>
      <c r="F2" s="7"/>
      <c r="G2" s="7"/>
      <c r="H2" s="7"/>
      <c r="I2" s="7"/>
      <c r="J2" s="7"/>
      <c r="K2" s="28"/>
      <c r="L2" s="28"/>
      <c r="M2" s="29"/>
      <c r="N2" s="7"/>
      <c r="O2" s="7"/>
    </row>
    <row r="4" s="1" customFormat="1" ht="22" customHeight="1" spans="1:15">
      <c r="A4" s="8" t="s">
        <v>1</v>
      </c>
      <c r="B4" s="8"/>
      <c r="C4" s="8"/>
      <c r="D4" s="8"/>
      <c r="E4" s="8"/>
      <c r="F4" s="8"/>
      <c r="G4" s="8"/>
      <c r="H4" s="8"/>
      <c r="I4" s="9"/>
      <c r="J4" s="10" t="s">
        <v>2</v>
      </c>
      <c r="K4" s="30" t="s">
        <v>3</v>
      </c>
      <c r="L4" s="30"/>
      <c r="M4" s="31"/>
      <c r="N4" s="10"/>
      <c r="O4" s="10"/>
    </row>
    <row r="5" s="1" customFormat="1" ht="22" customHeight="1" spans="1:15">
      <c r="A5" s="9"/>
      <c r="B5" s="10"/>
      <c r="C5" s="10"/>
      <c r="D5" s="10"/>
      <c r="E5" s="10"/>
      <c r="F5" s="10"/>
      <c r="G5" s="10"/>
      <c r="H5" s="9"/>
      <c r="I5" s="9"/>
      <c r="J5" s="9" t="s">
        <v>4</v>
      </c>
      <c r="K5" s="32" t="s">
        <v>5</v>
      </c>
      <c r="L5" s="32"/>
      <c r="M5" s="32"/>
      <c r="N5" s="32"/>
      <c r="O5" s="32"/>
    </row>
    <row r="6" s="1" customFormat="1" ht="22" customHeight="1" spans="1:15">
      <c r="A6" s="11" t="s">
        <v>6</v>
      </c>
      <c r="B6" s="11"/>
      <c r="C6" s="11"/>
      <c r="D6" s="11"/>
      <c r="E6" s="11"/>
      <c r="F6" s="11"/>
      <c r="G6" s="11"/>
      <c r="H6" s="10"/>
      <c r="I6" s="9"/>
      <c r="J6" s="10" t="s">
        <v>7</v>
      </c>
      <c r="K6" s="33">
        <v>45526</v>
      </c>
      <c r="L6" s="33"/>
      <c r="M6" s="34"/>
      <c r="N6" s="33"/>
      <c r="O6" s="33"/>
    </row>
    <row r="7" s="2" customFormat="1" ht="58" customHeight="1" spans="1:15">
      <c r="A7" s="12" t="s">
        <v>8</v>
      </c>
      <c r="B7" s="13" t="s">
        <v>9</v>
      </c>
      <c r="C7" s="13" t="s">
        <v>10</v>
      </c>
      <c r="D7" s="13" t="s">
        <v>11</v>
      </c>
      <c r="E7" s="13" t="s">
        <v>12</v>
      </c>
      <c r="F7" s="13" t="s">
        <v>13</v>
      </c>
      <c r="G7" s="13" t="s">
        <v>14</v>
      </c>
      <c r="H7" s="13" t="s">
        <v>15</v>
      </c>
      <c r="I7" s="13" t="s">
        <v>16</v>
      </c>
      <c r="J7" s="13" t="s">
        <v>17</v>
      </c>
      <c r="K7" s="16" t="s">
        <v>18</v>
      </c>
      <c r="L7" s="35" t="s">
        <v>19</v>
      </c>
      <c r="M7" s="13" t="s">
        <v>20</v>
      </c>
      <c r="N7" s="13" t="s">
        <v>21</v>
      </c>
      <c r="O7" s="13" t="s">
        <v>22</v>
      </c>
    </row>
    <row r="8" s="2" customFormat="1" ht="30" customHeight="1" spans="1:15">
      <c r="A8" s="14">
        <v>1</v>
      </c>
      <c r="B8" s="13" t="s">
        <v>23</v>
      </c>
      <c r="C8" s="49" t="s">
        <v>24</v>
      </c>
      <c r="D8" s="13" t="s">
        <v>25</v>
      </c>
      <c r="E8" s="13" t="s">
        <v>26</v>
      </c>
      <c r="F8" s="15">
        <v>14.6</v>
      </c>
      <c r="G8" s="13">
        <v>227.56</v>
      </c>
      <c r="H8" s="16">
        <v>0</v>
      </c>
      <c r="I8" s="13">
        <f>G8-H8</f>
        <v>227.56</v>
      </c>
      <c r="J8" s="36">
        <v>19000</v>
      </c>
      <c r="K8" s="16">
        <f>J8*0.9</f>
        <v>17100</v>
      </c>
      <c r="L8" s="36">
        <v>4323640</v>
      </c>
      <c r="M8" s="16">
        <f>G8*K8</f>
        <v>3891276</v>
      </c>
      <c r="N8" s="14" t="s">
        <v>27</v>
      </c>
      <c r="O8" s="14" t="s">
        <v>28</v>
      </c>
    </row>
    <row r="9" s="2" customFormat="1" ht="30" customHeight="1" spans="1:15">
      <c r="A9" s="14">
        <v>2</v>
      </c>
      <c r="B9" s="13" t="s">
        <v>23</v>
      </c>
      <c r="C9" s="13" t="s">
        <v>29</v>
      </c>
      <c r="D9" s="13" t="s">
        <v>25</v>
      </c>
      <c r="E9" s="13" t="s">
        <v>30</v>
      </c>
      <c r="F9" s="15">
        <v>14.6</v>
      </c>
      <c r="G9" s="13">
        <v>213.61</v>
      </c>
      <c r="H9" s="16">
        <v>0</v>
      </c>
      <c r="I9" s="13">
        <f>G9-H9</f>
        <v>213.61</v>
      </c>
      <c r="J9" s="36">
        <v>16500</v>
      </c>
      <c r="K9" s="16">
        <f>J9*0.9</f>
        <v>14850</v>
      </c>
      <c r="L9" s="36">
        <v>3524565</v>
      </c>
      <c r="M9" s="16">
        <f>G9*K9</f>
        <v>3172108.5</v>
      </c>
      <c r="N9" s="14" t="s">
        <v>27</v>
      </c>
      <c r="O9" s="14" t="s">
        <v>28</v>
      </c>
    </row>
    <row r="10" s="2" customFormat="1" ht="30" customHeight="1" spans="1:15">
      <c r="A10" s="14">
        <v>3</v>
      </c>
      <c r="B10" s="13" t="s">
        <v>23</v>
      </c>
      <c r="C10" s="13" t="s">
        <v>31</v>
      </c>
      <c r="D10" s="13" t="s">
        <v>32</v>
      </c>
      <c r="E10" s="13" t="s">
        <v>33</v>
      </c>
      <c r="F10" s="49">
        <v>11.3</v>
      </c>
      <c r="G10" s="13">
        <v>187.98</v>
      </c>
      <c r="H10" s="16">
        <v>0</v>
      </c>
      <c r="I10" s="13">
        <f>G10-H10</f>
        <v>187.98</v>
      </c>
      <c r="J10" s="36">
        <v>19000</v>
      </c>
      <c r="K10" s="16">
        <f>J10*0.9</f>
        <v>17100</v>
      </c>
      <c r="L10" s="36">
        <v>3571620</v>
      </c>
      <c r="M10" s="16">
        <f>G10*K10</f>
        <v>3214458</v>
      </c>
      <c r="N10" s="14" t="s">
        <v>27</v>
      </c>
      <c r="O10" s="14" t="s">
        <v>28</v>
      </c>
    </row>
    <row r="11" s="2" customFormat="1" ht="30" customHeight="1" spans="1:15">
      <c r="A11" s="14">
        <v>4</v>
      </c>
      <c r="B11" s="13" t="s">
        <v>23</v>
      </c>
      <c r="C11" s="13" t="s">
        <v>34</v>
      </c>
      <c r="D11" s="13" t="s">
        <v>25</v>
      </c>
      <c r="E11" s="13" t="s">
        <v>26</v>
      </c>
      <c r="F11" s="15">
        <v>14.6</v>
      </c>
      <c r="G11" s="13">
        <v>227.56</v>
      </c>
      <c r="H11" s="16">
        <v>0</v>
      </c>
      <c r="I11" s="13">
        <f>G11-H11</f>
        <v>227.56</v>
      </c>
      <c r="J11" s="36">
        <v>19000</v>
      </c>
      <c r="K11" s="16">
        <f>J11*0.9</f>
        <v>17100</v>
      </c>
      <c r="L11" s="36">
        <v>4323640</v>
      </c>
      <c r="M11" s="16">
        <f>G11*K11</f>
        <v>3891276</v>
      </c>
      <c r="N11" s="14" t="s">
        <v>27</v>
      </c>
      <c r="O11" s="14" t="s">
        <v>28</v>
      </c>
    </row>
    <row r="12" s="3" customFormat="1" ht="28" customHeight="1" spans="1:15">
      <c r="A12" s="17" t="s">
        <v>35</v>
      </c>
      <c r="B12" s="18"/>
      <c r="C12" s="18"/>
      <c r="D12" s="18"/>
      <c r="E12" s="18"/>
      <c r="F12" s="19"/>
      <c r="G12" s="20">
        <f>SUM(G8:G11)</f>
        <v>856.71</v>
      </c>
      <c r="H12" s="20">
        <f>SUM(H8:H11)</f>
        <v>0</v>
      </c>
      <c r="I12" s="20">
        <f>SUM(I8:I11)</f>
        <v>856.71</v>
      </c>
      <c r="J12" s="37">
        <f>AVERAGE(J8:J11)</f>
        <v>18375</v>
      </c>
      <c r="K12" s="37">
        <f>AVERAGE(K8:K11)</f>
        <v>16537.5</v>
      </c>
      <c r="L12" s="37">
        <f>SUM(L8:L11)</f>
        <v>15743465</v>
      </c>
      <c r="M12" s="37">
        <f>SUM(M8:M11)</f>
        <v>14169118.5</v>
      </c>
      <c r="N12" s="14"/>
      <c r="O12" s="14"/>
    </row>
    <row r="13" s="1" customFormat="1" ht="56" customHeight="1" spans="1:15">
      <c r="A13" s="21" t="s">
        <v>36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38"/>
      <c r="O13" s="39"/>
    </row>
    <row r="14" s="1" customFormat="1" ht="51" customHeight="1" spans="1:15">
      <c r="A14" s="23" t="s">
        <v>37</v>
      </c>
      <c r="B14" s="23"/>
      <c r="C14" s="23"/>
      <c r="D14" s="23"/>
      <c r="E14" s="23"/>
      <c r="F14" s="23"/>
      <c r="G14" s="23"/>
      <c r="H14" s="23"/>
      <c r="I14" s="23"/>
      <c r="J14" s="23"/>
      <c r="K14" s="40"/>
      <c r="L14" s="40"/>
      <c r="M14" s="41"/>
      <c r="N14" s="23"/>
      <c r="O14" s="9"/>
    </row>
    <row r="15" s="1" customFormat="1" ht="33" customHeight="1" spans="1:15">
      <c r="A15" s="24" t="s">
        <v>38</v>
      </c>
      <c r="B15" s="24"/>
      <c r="C15" s="24"/>
      <c r="D15" s="24"/>
      <c r="E15" s="24"/>
      <c r="F15" s="24"/>
      <c r="G15" s="24"/>
      <c r="H15" s="24"/>
      <c r="I15" s="24"/>
      <c r="J15" s="24"/>
      <c r="K15" s="32"/>
      <c r="L15" s="32"/>
      <c r="M15" s="42"/>
      <c r="N15" s="24"/>
      <c r="O15" s="9"/>
    </row>
    <row r="16" ht="18.75" spans="1:15">
      <c r="A16" s="25"/>
      <c r="B16" s="25"/>
      <c r="C16" s="25"/>
      <c r="D16" s="25"/>
      <c r="E16" s="25"/>
      <c r="F16" s="25"/>
      <c r="G16" s="25"/>
      <c r="H16" s="25"/>
      <c r="I16" s="43"/>
      <c r="J16" s="25"/>
      <c r="K16" s="44"/>
      <c r="L16" s="44"/>
      <c r="M16" s="45"/>
      <c r="N16" s="25"/>
      <c r="O16" s="27"/>
    </row>
    <row r="17" ht="18.75" spans="1:15">
      <c r="A17" s="26" t="s">
        <v>39</v>
      </c>
      <c r="B17" s="26"/>
      <c r="C17" s="27"/>
      <c r="D17" s="27"/>
      <c r="E17" s="27"/>
      <c r="F17" s="27"/>
      <c r="G17" s="27"/>
      <c r="H17" s="27"/>
      <c r="I17" s="27"/>
      <c r="J17" s="27"/>
      <c r="K17" s="46"/>
      <c r="L17" s="46"/>
      <c r="M17" s="47"/>
      <c r="N17" s="27"/>
      <c r="O17" s="27"/>
    </row>
    <row r="18" ht="18.75" spans="1:15">
      <c r="A18" s="27"/>
      <c r="B18" s="27"/>
      <c r="C18" s="27"/>
      <c r="D18" s="27"/>
      <c r="E18" s="27"/>
      <c r="F18" s="27"/>
      <c r="G18" s="27"/>
      <c r="H18" s="27"/>
      <c r="I18" s="27"/>
      <c r="J18" s="27"/>
      <c r="K18" s="48"/>
      <c r="L18" s="48"/>
      <c r="M18" s="47"/>
      <c r="N18" s="27"/>
      <c r="O18" s="27"/>
    </row>
    <row r="19" ht="18.75" spans="1:15">
      <c r="A19" s="26" t="s">
        <v>40</v>
      </c>
      <c r="B19" s="26"/>
      <c r="C19" s="26"/>
      <c r="D19" s="26"/>
      <c r="E19" s="26"/>
      <c r="F19" s="26"/>
      <c r="G19" s="27"/>
      <c r="H19" s="27"/>
      <c r="I19" s="27"/>
      <c r="J19" s="27"/>
      <c r="K19" s="46"/>
      <c r="L19" s="46"/>
      <c r="M19" s="47"/>
      <c r="N19" s="27"/>
      <c r="O19" s="27"/>
    </row>
  </sheetData>
  <mergeCells count="11">
    <mergeCell ref="B2:O2"/>
    <mergeCell ref="K4:O4"/>
    <mergeCell ref="K5:O5"/>
    <mergeCell ref="A6:G6"/>
    <mergeCell ref="K6:O6"/>
    <mergeCell ref="A12:F12"/>
    <mergeCell ref="A13:O13"/>
    <mergeCell ref="A14:N14"/>
    <mergeCell ref="A15:N15"/>
    <mergeCell ref="A17:B17"/>
    <mergeCell ref="A19:F19"/>
  </mergeCells>
  <printOptions horizontalCentered="1"/>
  <pageMargins left="0" right="0" top="0.432638888888889" bottom="0.354166666666667" header="0" footer="0"/>
  <pageSetup paperSize="9" scale="72" fitToHeight="0" orientation="landscape" horizontalDpi="600" verticalDpi="600"/>
  <headerFooter alignWithMargins="0" scaleWithDoc="0">
    <oddFooter>&amp;C&amp;P</oddFooter>
  </headerFooter>
  <colBreaks count="1" manualBreakCount="1">
    <brk id="15" max="6536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O17"/>
  <sheetViews>
    <sheetView tabSelected="1" workbookViewId="0">
      <pane ySplit="7" topLeftCell="A8" activePane="bottomLeft" state="frozen"/>
      <selection/>
      <selection pane="bottomLeft" activeCell="A11" sqref="A11:O11"/>
    </sheetView>
  </sheetViews>
  <sheetFormatPr defaultColWidth="8.75" defaultRowHeight="14.25"/>
  <cols>
    <col min="1" max="1" width="6.125" style="4" customWidth="1"/>
    <col min="2" max="2" width="11" style="4" customWidth="1"/>
    <col min="3" max="3" width="13.25" style="4" customWidth="1"/>
    <col min="4" max="4" width="7.125" style="4" customWidth="1"/>
    <col min="5" max="5" width="16.125" style="4" customWidth="1"/>
    <col min="6" max="6" width="6.75" style="4" customWidth="1"/>
    <col min="7" max="7" width="10.5" style="4" customWidth="1"/>
    <col min="8" max="8" width="13.25" style="4" customWidth="1"/>
    <col min="9" max="9" width="13" style="4" customWidth="1"/>
    <col min="10" max="10" width="18" style="4" customWidth="1"/>
    <col min="11" max="11" width="13.625" style="5" customWidth="1"/>
    <col min="12" max="12" width="17.375" style="5" customWidth="1"/>
    <col min="13" max="13" width="17.375" style="6" customWidth="1"/>
    <col min="14" max="14" width="11.75" style="4" customWidth="1"/>
    <col min="15" max="15" width="8.75" style="4"/>
  </cols>
  <sheetData>
    <row r="2" ht="25" customHeight="1" spans="2:15">
      <c r="B2" s="7" t="s">
        <v>0</v>
      </c>
      <c r="C2" s="7"/>
      <c r="D2" s="7"/>
      <c r="E2" s="7"/>
      <c r="F2" s="7"/>
      <c r="G2" s="7"/>
      <c r="H2" s="7"/>
      <c r="I2" s="7"/>
      <c r="J2" s="7"/>
      <c r="K2" s="28"/>
      <c r="L2" s="28"/>
      <c r="M2" s="29"/>
      <c r="N2" s="7"/>
      <c r="O2" s="7"/>
    </row>
    <row r="4" s="1" customFormat="1" ht="22" customHeight="1" spans="1:15">
      <c r="A4" s="8" t="s">
        <v>1</v>
      </c>
      <c r="B4" s="8"/>
      <c r="C4" s="8"/>
      <c r="D4" s="8"/>
      <c r="E4" s="8"/>
      <c r="F4" s="8"/>
      <c r="G4" s="8"/>
      <c r="H4" s="8"/>
      <c r="I4" s="9"/>
      <c r="J4" s="10" t="s">
        <v>2</v>
      </c>
      <c r="K4" s="30" t="s">
        <v>3</v>
      </c>
      <c r="L4" s="30"/>
      <c r="M4" s="31"/>
      <c r="N4" s="10"/>
      <c r="O4" s="10"/>
    </row>
    <row r="5" s="1" customFormat="1" ht="22" customHeight="1" spans="1:15">
      <c r="A5" s="9"/>
      <c r="B5" s="10"/>
      <c r="C5" s="10"/>
      <c r="D5" s="10"/>
      <c r="E5" s="10"/>
      <c r="F5" s="10"/>
      <c r="G5" s="10"/>
      <c r="H5" s="9"/>
      <c r="I5" s="9"/>
      <c r="J5" s="9" t="s">
        <v>4</v>
      </c>
      <c r="K5" s="32" t="s">
        <v>5</v>
      </c>
      <c r="L5" s="32"/>
      <c r="M5" s="32"/>
      <c r="N5" s="32"/>
      <c r="O5" s="32"/>
    </row>
    <row r="6" s="1" customFormat="1" ht="22" customHeight="1" spans="1:15">
      <c r="A6" s="11" t="s">
        <v>6</v>
      </c>
      <c r="B6" s="11"/>
      <c r="C6" s="11"/>
      <c r="D6" s="11"/>
      <c r="E6" s="11"/>
      <c r="F6" s="11"/>
      <c r="G6" s="11"/>
      <c r="H6" s="10"/>
      <c r="I6" s="9"/>
      <c r="J6" s="10" t="s">
        <v>7</v>
      </c>
      <c r="K6" s="33">
        <v>45526</v>
      </c>
      <c r="L6" s="33"/>
      <c r="M6" s="34"/>
      <c r="N6" s="33"/>
      <c r="O6" s="33"/>
    </row>
    <row r="7" s="2" customFormat="1" ht="58" customHeight="1" spans="1:15">
      <c r="A7" s="12" t="s">
        <v>8</v>
      </c>
      <c r="B7" s="13" t="s">
        <v>9</v>
      </c>
      <c r="C7" s="13" t="s">
        <v>10</v>
      </c>
      <c r="D7" s="13" t="s">
        <v>11</v>
      </c>
      <c r="E7" s="13" t="s">
        <v>12</v>
      </c>
      <c r="F7" s="13" t="s">
        <v>13</v>
      </c>
      <c r="G7" s="13" t="s">
        <v>14</v>
      </c>
      <c r="H7" s="13" t="s">
        <v>15</v>
      </c>
      <c r="I7" s="13" t="s">
        <v>16</v>
      </c>
      <c r="J7" s="13" t="s">
        <v>17</v>
      </c>
      <c r="K7" s="16" t="s">
        <v>18</v>
      </c>
      <c r="L7" s="35" t="s">
        <v>19</v>
      </c>
      <c r="M7" s="13" t="s">
        <v>20</v>
      </c>
      <c r="N7" s="13" t="s">
        <v>21</v>
      </c>
      <c r="O7" s="13" t="s">
        <v>22</v>
      </c>
    </row>
    <row r="8" s="2" customFormat="1" ht="30" customHeight="1" spans="1:15">
      <c r="A8" s="14">
        <v>1</v>
      </c>
      <c r="B8" s="13" t="s">
        <v>41</v>
      </c>
      <c r="C8" s="13" t="s">
        <v>42</v>
      </c>
      <c r="D8" s="13" t="s">
        <v>25</v>
      </c>
      <c r="E8" s="13" t="s">
        <v>30</v>
      </c>
      <c r="F8" s="15">
        <v>14.6</v>
      </c>
      <c r="G8" s="13">
        <v>213.8</v>
      </c>
      <c r="H8" s="16">
        <v>0</v>
      </c>
      <c r="I8" s="13">
        <f>G8-H8</f>
        <v>213.8</v>
      </c>
      <c r="J8" s="36">
        <v>18000</v>
      </c>
      <c r="K8" s="16">
        <f>J8*0.9</f>
        <v>16200</v>
      </c>
      <c r="L8" s="36">
        <v>3848400</v>
      </c>
      <c r="M8" s="16">
        <f>G8*K8</f>
        <v>3463560</v>
      </c>
      <c r="N8" s="14" t="s">
        <v>27</v>
      </c>
      <c r="O8" s="14" t="s">
        <v>28</v>
      </c>
    </row>
    <row r="9" s="2" customFormat="1" ht="30" customHeight="1" spans="1:15">
      <c r="A9" s="14">
        <v>2</v>
      </c>
      <c r="B9" s="13" t="s">
        <v>41</v>
      </c>
      <c r="C9" s="13" t="s">
        <v>43</v>
      </c>
      <c r="D9" s="13" t="s">
        <v>25</v>
      </c>
      <c r="E9" s="13" t="s">
        <v>30</v>
      </c>
      <c r="F9" s="15">
        <v>14.6</v>
      </c>
      <c r="G9" s="13">
        <v>200.25</v>
      </c>
      <c r="H9" s="16">
        <v>0</v>
      </c>
      <c r="I9" s="13">
        <f>G9-H9</f>
        <v>200.25</v>
      </c>
      <c r="J9" s="36">
        <v>18000</v>
      </c>
      <c r="K9" s="16">
        <f>J9*0.9</f>
        <v>16200</v>
      </c>
      <c r="L9" s="36">
        <v>3604500</v>
      </c>
      <c r="M9" s="16">
        <f>G9*K9</f>
        <v>3244050</v>
      </c>
      <c r="N9" s="14" t="s">
        <v>27</v>
      </c>
      <c r="O9" s="14" t="s">
        <v>28</v>
      </c>
    </row>
    <row r="10" s="3" customFormat="1" ht="28" customHeight="1" spans="1:15">
      <c r="A10" s="17" t="s">
        <v>35</v>
      </c>
      <c r="B10" s="18"/>
      <c r="C10" s="18"/>
      <c r="D10" s="18"/>
      <c r="E10" s="18"/>
      <c r="F10" s="19"/>
      <c r="G10" s="20">
        <f>SUM(G8:G9)</f>
        <v>414.05</v>
      </c>
      <c r="H10" s="20">
        <f>SUM(H8:H9)</f>
        <v>0</v>
      </c>
      <c r="I10" s="20">
        <f>SUM(I8:I9)</f>
        <v>414.05</v>
      </c>
      <c r="J10" s="37">
        <f>AVERAGE(J8:J9)</f>
        <v>18000</v>
      </c>
      <c r="K10" s="37">
        <f>AVERAGE(K8:K9)</f>
        <v>16200</v>
      </c>
      <c r="L10" s="37">
        <f>SUM(L8:L9)</f>
        <v>7452900</v>
      </c>
      <c r="M10" s="37">
        <f>SUM(M8:M9)</f>
        <v>6707610</v>
      </c>
      <c r="N10" s="14"/>
      <c r="O10" s="14"/>
    </row>
    <row r="11" s="1" customFormat="1" ht="45" customHeight="1" spans="1:15">
      <c r="A11" s="21" t="s">
        <v>44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38"/>
      <c r="O11" s="39"/>
    </row>
    <row r="12" s="1" customFormat="1" ht="46" customHeight="1" spans="1:15">
      <c r="A12" s="23" t="s">
        <v>37</v>
      </c>
      <c r="B12" s="23"/>
      <c r="C12" s="23"/>
      <c r="D12" s="23"/>
      <c r="E12" s="23"/>
      <c r="F12" s="23"/>
      <c r="G12" s="23"/>
      <c r="H12" s="23"/>
      <c r="I12" s="23"/>
      <c r="J12" s="23"/>
      <c r="K12" s="40"/>
      <c r="L12" s="40"/>
      <c r="M12" s="41"/>
      <c r="N12" s="23"/>
      <c r="O12" s="9"/>
    </row>
    <row r="13" s="1" customFormat="1" ht="33" customHeight="1" spans="1:15">
      <c r="A13" s="24" t="s">
        <v>38</v>
      </c>
      <c r="B13" s="24"/>
      <c r="C13" s="24"/>
      <c r="D13" s="24"/>
      <c r="E13" s="24"/>
      <c r="F13" s="24"/>
      <c r="G13" s="24"/>
      <c r="H13" s="24"/>
      <c r="I13" s="24"/>
      <c r="J13" s="24"/>
      <c r="K13" s="32"/>
      <c r="L13" s="32"/>
      <c r="M13" s="42"/>
      <c r="N13" s="24"/>
      <c r="O13" s="9"/>
    </row>
    <row r="14" ht="18.75" spans="1:15">
      <c r="A14" s="25"/>
      <c r="B14" s="25"/>
      <c r="C14" s="25"/>
      <c r="D14" s="25"/>
      <c r="E14" s="25"/>
      <c r="F14" s="25"/>
      <c r="G14" s="25"/>
      <c r="H14" s="25"/>
      <c r="I14" s="43"/>
      <c r="J14" s="25"/>
      <c r="K14" s="44"/>
      <c r="L14" s="44"/>
      <c r="M14" s="45"/>
      <c r="N14" s="25"/>
      <c r="O14" s="27"/>
    </row>
    <row r="15" ht="18.75" spans="1:15">
      <c r="A15" s="26" t="s">
        <v>39</v>
      </c>
      <c r="B15" s="26"/>
      <c r="C15" s="27"/>
      <c r="D15" s="27"/>
      <c r="E15" s="27"/>
      <c r="F15" s="27"/>
      <c r="G15" s="27"/>
      <c r="H15" s="27"/>
      <c r="I15" s="27"/>
      <c r="J15" s="27"/>
      <c r="K15" s="46"/>
      <c r="L15" s="46"/>
      <c r="M15" s="47"/>
      <c r="N15" s="27"/>
      <c r="O15" s="27"/>
    </row>
    <row r="16" ht="18.75" spans="1:15">
      <c r="A16" s="27"/>
      <c r="B16" s="27"/>
      <c r="C16" s="27"/>
      <c r="D16" s="27"/>
      <c r="E16" s="27"/>
      <c r="F16" s="27"/>
      <c r="G16" s="27"/>
      <c r="H16" s="27"/>
      <c r="I16" s="27"/>
      <c r="J16" s="27"/>
      <c r="K16" s="48"/>
      <c r="L16" s="48"/>
      <c r="M16" s="47"/>
      <c r="N16" s="27"/>
      <c r="O16" s="27"/>
    </row>
    <row r="17" ht="18.75" spans="1:15">
      <c r="A17" s="26" t="s">
        <v>40</v>
      </c>
      <c r="B17" s="26"/>
      <c r="C17" s="26"/>
      <c r="D17" s="26"/>
      <c r="E17" s="26"/>
      <c r="F17" s="26"/>
      <c r="G17" s="27"/>
      <c r="H17" s="27"/>
      <c r="I17" s="27"/>
      <c r="J17" s="27"/>
      <c r="K17" s="46"/>
      <c r="L17" s="46"/>
      <c r="M17" s="47"/>
      <c r="N17" s="27"/>
      <c r="O17" s="27"/>
    </row>
  </sheetData>
  <mergeCells count="11">
    <mergeCell ref="B2:O2"/>
    <mergeCell ref="K4:O4"/>
    <mergeCell ref="K5:O5"/>
    <mergeCell ref="A6:G6"/>
    <mergeCell ref="K6:O6"/>
    <mergeCell ref="A10:F10"/>
    <mergeCell ref="A11:O11"/>
    <mergeCell ref="A12:N12"/>
    <mergeCell ref="A13:N13"/>
    <mergeCell ref="A15:B15"/>
    <mergeCell ref="A17:F17"/>
  </mergeCells>
  <printOptions horizontalCentered="1"/>
  <pageMargins left="0" right="0" top="0.432638888888889" bottom="0.354166666666667" header="0" footer="0"/>
  <pageSetup paperSize="9" scale="73" fitToHeight="0" orientation="landscape" horizontalDpi="600" verticalDpi="600"/>
  <headerFooter alignWithMargins="0" scaleWithDoc="0">
    <oddFooter>&amp;C&amp;P</oddFooter>
  </headerFooter>
  <colBreaks count="1" manualBreakCount="1">
    <brk id="15" max="6536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 七套下浮 10%</vt:lpstr>
      <vt:lpstr> 八套下浮 10%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客服5</dc:creator>
  <cp:lastModifiedBy>周铭华</cp:lastModifiedBy>
  <dcterms:created xsi:type="dcterms:W3CDTF">2022-11-07T10:05:00Z</dcterms:created>
  <dcterms:modified xsi:type="dcterms:W3CDTF">2024-09-10T02:11:16Z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  <property fmtid="{D5CDD505-2E9C-101B-9397-08002B2CF9AE}" pid="3" name="ICV">
    <vt:lpwstr>494ACC3AAB3B4239B281A70BA45B6605_13</vt:lpwstr>
  </property>
  <property fmtid="{D5CDD505-2E9C-101B-9397-08002B2CF9AE}" pid="4" name="KSOReadingLayout">
    <vt:bool>true</vt:bool>
  </property>
</Properties>
</file>