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2套下浮 10% " sheetId="15" r:id="rId1"/>
  </sheets>
  <definedNames>
    <definedName name="_xlnm._FilterDatabase" localSheetId="0" hidden="1">'4栋 2套下浮 10% '!$A$7:$N$11</definedName>
    <definedName name="_xlnm.Print_Area" localSheetId="0">'4栋 2套下浮 10% '!$A$1:$O$17</definedName>
    <definedName name="_xlnm.Print_Titles" localSheetId="0">'4栋 2套下浮 10% '!$7:$7</definedName>
  </definedNames>
  <calcPr calcId="144525"/>
</workbook>
</file>

<file path=xl/sharedStrings.xml><?xml version="1.0" encoding="utf-8"?>
<sst xmlns="http://schemas.openxmlformats.org/spreadsheetml/2006/main" count="39" uniqueCount="35">
  <si>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</si>
  <si>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</si>
  <si>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</si>
  <si>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</si>
  <si>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</si>
  <si>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</si>
  <si>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销售价格备案编号：[2024]100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</si>
  <si>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</si>
  <si>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</si>
  <si>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</si>
  <si>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</si>
  <si>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</si>
  <si>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</si>
  <si>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</si>
  <si>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</si>
  <si>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</si>
  <si>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</si>
  <si>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</si>
  <si>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</si>
  <si>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</si>
  <si>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</si>
  <si>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</si>
  <si>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</si>
  <si>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</si>
  <si>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4-1602</t>
  </si>
  <si>
    <t>四居室</t>
  </si>
  <si>
    <t>预售</t>
  </si>
  <si>
    <t>毛坯</t>
  </si>
  <si>
    <t>4-2002</t>
  </si>
  <si>
    <t>本楼栋总面积/均价</t>
  </si>
  <si>
    <r>
      <t>本栋销售住宅共184 套，本次申请住宅共2套，销售住宅总建筑面积：244.6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，套内面积：201.2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，分摊面积：43.4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（建筑面积）、9874.57元/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</si>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</sst>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yyyy&quot;年&quot;m&quot;月&quot;d&quot;日&quot;;@"/>
    <numFmt numFmtId="41" formatCode="_ * #,##0_ ;_ * \-#,##0_ ;_ * &quot;-&quot;_ ;_ @_ "/>
    <numFmt numFmtId="178" formatCode="0_ "/>
    <numFmt numFmtId="179" formatCode="0.00_);\(0.00\)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1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179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>
      <alignment vertical="center"/>
    </xf>
    <xf numFmtId="0" fontId="1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ySplit="7" topLeftCell="A8" activePane="bottomLeft" state="frozen"/>
      <selection/>
      <selection pane="bottomLeft" activeCell="J14" sqref="J1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32"/>
      <c r="L1" s="32"/>
      <c r="M1" s="33"/>
      <c r="N1" s="8"/>
      <c r="O1" s="8"/>
    </row>
    <row r="2" ht="21.75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4"/>
      <c r="L2" s="34"/>
      <c r="M2" s="35"/>
      <c r="N2" s="9"/>
      <c r="O2" s="9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32"/>
      <c r="L3" s="32"/>
      <c r="M3" s="33"/>
      <c r="N3" s="8"/>
      <c r="O3" s="8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36" t="s">
        <v>2</v>
      </c>
      <c r="K4" s="37" t="s">
        <v>3</v>
      </c>
      <c r="L4" s="37"/>
      <c r="M4" s="38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3"/>
      <c r="I5" s="13"/>
      <c r="J5" s="39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3"/>
      <c r="J6" s="36" t="s">
        <v>7</v>
      </c>
      <c r="K6" s="41">
        <v>45475</v>
      </c>
      <c r="L6" s="41"/>
      <c r="M6" s="42"/>
      <c r="N6" s="41"/>
      <c r="O6" s="41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3" t="s">
        <v>18</v>
      </c>
      <c r="L7" s="44" t="s">
        <v>19</v>
      </c>
      <c r="M7" s="17" t="s">
        <v>20</v>
      </c>
      <c r="N7" s="17" t="s">
        <v>21</v>
      </c>
      <c r="O7" s="17" t="s">
        <v>22</v>
      </c>
    </row>
    <row r="8" s="3" customFormat="1" ht="25" customHeight="1" spans="1:15">
      <c r="A8" s="18">
        <v>1</v>
      </c>
      <c r="B8" s="19" t="s">
        <v>23</v>
      </c>
      <c r="C8" s="20" t="s">
        <v>24</v>
      </c>
      <c r="D8" s="20">
        <v>16</v>
      </c>
      <c r="E8" s="21" t="s">
        <v>25</v>
      </c>
      <c r="F8" s="22">
        <v>2.95</v>
      </c>
      <c r="G8" s="17">
        <v>122.3</v>
      </c>
      <c r="H8" s="17">
        <f>G8-I8</f>
        <v>21.7</v>
      </c>
      <c r="I8" s="17">
        <v>100.6</v>
      </c>
      <c r="J8" s="17">
        <f>L8/G8</f>
        <v>9025</v>
      </c>
      <c r="K8" s="17">
        <f>J8*90%</f>
        <v>8122.5</v>
      </c>
      <c r="L8" s="17">
        <v>1103757.5</v>
      </c>
      <c r="M8" s="17">
        <f>K8*G8</f>
        <v>993381.75</v>
      </c>
      <c r="N8" s="18" t="s">
        <v>26</v>
      </c>
      <c r="O8" s="18" t="s">
        <v>27</v>
      </c>
    </row>
    <row r="9" s="3" customFormat="1" ht="25" customHeight="1" spans="1:15">
      <c r="A9" s="18">
        <v>2</v>
      </c>
      <c r="B9" s="19" t="s">
        <v>23</v>
      </c>
      <c r="C9" s="20" t="s">
        <v>28</v>
      </c>
      <c r="D9" s="20">
        <v>20</v>
      </c>
      <c r="E9" s="21" t="s">
        <v>25</v>
      </c>
      <c r="F9" s="22">
        <v>2.95</v>
      </c>
      <c r="G9" s="17">
        <v>122.3</v>
      </c>
      <c r="H9" s="17">
        <f>G9-I9</f>
        <v>21.7</v>
      </c>
      <c r="I9" s="17">
        <v>100.6</v>
      </c>
      <c r="J9" s="17">
        <f>L9/G9</f>
        <v>9025</v>
      </c>
      <c r="K9" s="17">
        <f>J9*90%</f>
        <v>8122.5</v>
      </c>
      <c r="L9" s="17">
        <v>1103757.5</v>
      </c>
      <c r="M9" s="17">
        <f>K9*G9</f>
        <v>993381.75</v>
      </c>
      <c r="N9" s="18" t="s">
        <v>26</v>
      </c>
      <c r="O9" s="18" t="s">
        <v>27</v>
      </c>
    </row>
    <row r="10" s="4" customFormat="1" ht="24.75" customHeight="1" spans="1:15">
      <c r="A10" s="23"/>
      <c r="B10" s="24" t="s">
        <v>29</v>
      </c>
      <c r="C10" s="25"/>
      <c r="D10" s="25"/>
      <c r="E10" s="25"/>
      <c r="F10" s="26"/>
      <c r="G10" s="17">
        <f>SUM(G8:G9)</f>
        <v>244.6</v>
      </c>
      <c r="H10" s="17">
        <f>SUM(H8:H9)</f>
        <v>43.4</v>
      </c>
      <c r="I10" s="17">
        <f>SUM(I8:I9)</f>
        <v>201.2</v>
      </c>
      <c r="J10" s="17">
        <f>AVERAGE(J8:J8)</f>
        <v>9025</v>
      </c>
      <c r="K10" s="17">
        <f>J10*90%</f>
        <v>8122.5</v>
      </c>
      <c r="L10" s="17">
        <f>SUM(L8:L8)</f>
        <v>1103757.5</v>
      </c>
      <c r="M10" s="17">
        <f>SUM(M8:M8)</f>
        <v>993381.75</v>
      </c>
      <c r="N10" s="45"/>
      <c r="O10" s="45"/>
    </row>
    <row r="11" s="1" customFormat="1" ht="57" customHeight="1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46"/>
      <c r="L11" s="46"/>
      <c r="M11" s="27"/>
      <c r="N11" s="27"/>
      <c r="O11" s="27"/>
    </row>
    <row r="12" s="1" customFormat="1" ht="39" customHeight="1" spans="1:15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="1" customFormat="1" ht="33" customHeight="1" spans="1:15">
      <c r="A13" s="28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40"/>
      <c r="L13" s="40"/>
      <c r="M13" s="47"/>
      <c r="N13" s="28"/>
      <c r="O13" s="13"/>
    </row>
    <row r="14" ht="18.75" spans="1: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48"/>
      <c r="L14" s="48"/>
      <c r="M14" s="49"/>
      <c r="N14" s="29"/>
      <c r="O14" s="31"/>
    </row>
    <row r="15" ht="18.75" spans="1:15">
      <c r="A15" s="30" t="s">
        <v>33</v>
      </c>
      <c r="B15" s="30"/>
      <c r="C15" s="31"/>
      <c r="D15" s="31"/>
      <c r="E15" s="31"/>
      <c r="F15" s="31"/>
      <c r="G15" s="31"/>
      <c r="H15" s="31"/>
      <c r="I15" s="31"/>
      <c r="J15" s="31"/>
      <c r="K15" s="50"/>
      <c r="L15" s="50"/>
      <c r="M15" s="51"/>
      <c r="N15" s="31"/>
      <c r="O15" s="31"/>
    </row>
    <row r="16" ht="18.75" spans="1: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52"/>
      <c r="L16" s="52"/>
      <c r="M16" s="53"/>
      <c r="N16" s="31"/>
      <c r="O16" s="31"/>
    </row>
    <row r="17" ht="18.75" spans="1:15">
      <c r="A17" s="30" t="s">
        <v>34</v>
      </c>
      <c r="B17" s="30"/>
      <c r="C17" s="30"/>
      <c r="D17" s="30"/>
      <c r="E17" s="30"/>
      <c r="F17" s="30"/>
      <c r="G17" s="31"/>
      <c r="H17" s="31"/>
      <c r="I17" s="31"/>
      <c r="J17" s="31"/>
      <c r="K17" s="50"/>
      <c r="L17" s="50"/>
      <c r="M17" s="53"/>
      <c r="N17" s="31"/>
      <c r="O17" s="31"/>
    </row>
  </sheetData>
  <autoFilter ref="A7:N11">
    <extLst/>
  </autoFilter>
  <mergeCells count="11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2套下浮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2024-07-17T03:38:45Z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