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tabRatio="811" activeTab="1"/>
  </bookViews>
  <sheets>
    <sheet name="9栋 1套下浮" sheetId="29" r:id="rId1"/>
    <sheet name="10栋 下浮  " sheetId="22" r:id="rId2"/>
  </sheets>
  <definedNames>
    <definedName name="_xlnm._FilterDatabase" localSheetId="1" hidden="1">'10栋 下浮  '!$A$7:$O$32</definedName>
    <definedName name="_xlnm.Print_Area" localSheetId="1">'10栋 下浮  '!$A$1:$O$32</definedName>
    <definedName name="_xlnm.Print_Titles" localSheetId="1">'10栋 下浮  '!$7:$7</definedName>
    <definedName name="_xlnm._FilterDatabase" localSheetId="0" hidden="1">'9栋 1套下浮'!$A$7:$N$10</definedName>
    <definedName name="_xlnm.Print_Area" localSheetId="0">'9栋 1套下浮'!$A$1:$O$16</definedName>
    <definedName name="_xlnm.Print_Titles" localSheetId="0">'9栋 1套下浮'!$7:$7</definedName>
  </definedNames>
  <calcPr calcId="144525"/>
</workbook>
</file>

<file path=xl/sharedStrings.xml><?xml version="1.0" encoding="utf-8"?>
<sst xmlns="http://schemas.openxmlformats.org/spreadsheetml/2006/main" count="148" uniqueCount="53">
  <si>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</si>
  <si>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</si>
  <si>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</si>
  <si>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</si>
  <si>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</si>
  <si>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</si>
  <si>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销售价格备案编号：[2024]095号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</si>
  <si>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</si>
  <si>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</si>
  <si>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</si>
  <si>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</si>
  <si>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</si>
  <si>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</si>
  <si>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</si>
  <si>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</si>
  <si>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</si>
  <si>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</si>
  <si>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</si>
  <si>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</si>
  <si>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</si>
  <si>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</si>
  <si>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</si>
  <si>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</si>
  <si>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9栋</t>
  </si>
  <si>
    <t>1808房</t>
  </si>
  <si>
    <t>二居室</t>
  </si>
  <si>
    <t>现售</t>
  </si>
  <si>
    <t>毛坯</t>
  </si>
  <si>
    <t>本楼栋总面积/均价</t>
  </si>
  <si>
    <r>
      <t>本栋销售住宅共180套，本次申请住宅共1套，销售住宅总建筑面积：74.88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，套内面积：57.48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，销售均价：6849.44元/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</si>
  <si>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</si>
  <si>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</si>
  <si>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</si>
  <si>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</si>
  <si>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10栋</t>
  </si>
  <si>
    <t>105房</t>
  </si>
  <si>
    <t>205房</t>
  </si>
  <si>
    <t>304房</t>
  </si>
  <si>
    <t>305房</t>
  </si>
  <si>
    <t>401房</t>
  </si>
  <si>
    <t>404房</t>
  </si>
  <si>
    <t>405房</t>
  </si>
  <si>
    <t>501房</t>
  </si>
  <si>
    <t>505房</t>
  </si>
  <si>
    <t>705房</t>
  </si>
  <si>
    <t>805房</t>
  </si>
  <si>
    <t>1005房</t>
  </si>
  <si>
    <t>1105房</t>
  </si>
  <si>
    <t>1405房</t>
  </si>
  <si>
    <t>1805房</t>
  </si>
  <si>
    <t>2005房</t>
  </si>
  <si>
    <t>2305房</t>
  </si>
  <si>
    <r>
      <t>本栋销售住宅共180套，本次申请住宅共17套，销售住宅总建筑面积：1271.66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，套内面积：976.16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，分摊面积：295.5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，销售均价：6789.09元/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</si>
</sst>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178" formatCode="yyyy&quot;年&quot;m&quot;月&quot;d&quot;日&quot;;@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1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1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6" fontId="6" fillId="2" borderId="2" xfId="49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8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176" fontId="9" fillId="3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zoomScaleSheetLayoutView="110" workbookViewId="0">
      <pane ySplit="7" topLeftCell="A8" activePane="bottomLeft" state="frozen"/>
      <selection/>
      <selection pane="bottomLeft" activeCell="A16" sqref="A16:F16"/>
    </sheetView>
  </sheetViews>
  <sheetFormatPr defaultColWidth="8.75" defaultRowHeight="14.25"/>
  <cols>
    <col min="1" max="1" width="6.125" style="4" customWidth="1"/>
    <col min="2" max="2" width="8.625" style="4" customWidth="1"/>
    <col min="3" max="3" width="10.6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7.15" style="4" customWidth="1"/>
    <col min="11" max="12" width="13.625" style="5" customWidth="1"/>
    <col min="13" max="13" width="13.625" style="6" customWidth="1"/>
    <col min="14" max="14" width="9.04166666666667" style="4" customWidth="1"/>
    <col min="15" max="15" width="11.5" style="4" customWidth="1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3" ht="9" customHeight="1"/>
    <row r="4" s="1" customFormat="1" ht="17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1" customFormat="1" ht="17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1" customFormat="1" ht="17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45467</v>
      </c>
      <c r="L6" s="33"/>
      <c r="M6" s="34"/>
      <c r="N6" s="33"/>
      <c r="O6" s="33"/>
    </row>
    <row r="7" s="2" customFormat="1" ht="69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5" t="s">
        <v>18</v>
      </c>
      <c r="L7" s="36" t="s">
        <v>19</v>
      </c>
      <c r="M7" s="13" t="s">
        <v>20</v>
      </c>
      <c r="N7" s="13" t="s">
        <v>21</v>
      </c>
      <c r="O7" s="13" t="s">
        <v>22</v>
      </c>
    </row>
    <row r="8" s="2" customFormat="1" ht="25" customHeight="1" spans="1:15">
      <c r="A8" s="14">
        <v>1</v>
      </c>
      <c r="B8" s="13" t="s">
        <v>23</v>
      </c>
      <c r="C8" s="15" t="s">
        <v>24</v>
      </c>
      <c r="D8" s="13">
        <v>18</v>
      </c>
      <c r="E8" s="13" t="s">
        <v>25</v>
      </c>
      <c r="F8" s="16">
        <v>2.95</v>
      </c>
      <c r="G8" s="13">
        <v>74.88</v>
      </c>
      <c r="H8" s="13">
        <v>17.4</v>
      </c>
      <c r="I8" s="13">
        <f>G8-H8</f>
        <v>57.48</v>
      </c>
      <c r="J8" s="50">
        <v>9261</v>
      </c>
      <c r="K8" s="35">
        <f>(J8*0.86)*0.86</f>
        <v>6849.4356</v>
      </c>
      <c r="L8" s="50">
        <v>693463.68</v>
      </c>
      <c r="M8" s="35">
        <f>G8*K8</f>
        <v>512885.737728</v>
      </c>
      <c r="N8" s="14" t="s">
        <v>26</v>
      </c>
      <c r="O8" s="14" t="s">
        <v>27</v>
      </c>
    </row>
    <row r="9" s="3" customFormat="1" ht="25" customHeight="1" spans="1:15">
      <c r="A9" s="17" t="s">
        <v>28</v>
      </c>
      <c r="B9" s="18"/>
      <c r="C9" s="18"/>
      <c r="D9" s="18"/>
      <c r="E9" s="18"/>
      <c r="F9" s="19"/>
      <c r="G9" s="20">
        <f>SUM(G8:G8)</f>
        <v>74.88</v>
      </c>
      <c r="H9" s="20">
        <f>SUM(H8:H8)</f>
        <v>17.4</v>
      </c>
      <c r="I9" s="20">
        <f>SUM(I8:I8)</f>
        <v>57.48</v>
      </c>
      <c r="J9" s="38">
        <f>AVERAGE(J8:J8)</f>
        <v>9261</v>
      </c>
      <c r="K9" s="38">
        <f>AVERAGE(K8:K8)</f>
        <v>6849.4356</v>
      </c>
      <c r="L9" s="38">
        <f>SUM(L8:L8)</f>
        <v>693463.68</v>
      </c>
      <c r="M9" s="38">
        <f>SUM(M8:M8)</f>
        <v>512885.737728</v>
      </c>
      <c r="N9" s="14"/>
      <c r="O9" s="14"/>
    </row>
    <row r="10" s="1" customFormat="1" ht="57" customHeight="1" spans="1:15">
      <c r="A10" s="21" t="s">
        <v>29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9"/>
      <c r="O10" s="40"/>
    </row>
    <row r="11" s="1" customFormat="1" ht="46" customHeight="1" spans="1:15">
      <c r="A11" s="23" t="s">
        <v>30</v>
      </c>
      <c r="B11" s="23"/>
      <c r="C11" s="23"/>
      <c r="D11" s="23"/>
      <c r="E11" s="23"/>
      <c r="F11" s="23"/>
      <c r="G11" s="23"/>
      <c r="H11" s="23"/>
      <c r="I11" s="23"/>
      <c r="J11" s="23"/>
      <c r="K11" s="41"/>
      <c r="L11" s="41"/>
      <c r="M11" s="42"/>
      <c r="N11" s="23"/>
      <c r="O11" s="9"/>
    </row>
    <row r="12" s="1" customFormat="1" ht="20" customHeight="1" spans="1:15">
      <c r="A12" s="24" t="s">
        <v>31</v>
      </c>
      <c r="B12" s="24"/>
      <c r="C12" s="24"/>
      <c r="D12" s="24"/>
      <c r="E12" s="24"/>
      <c r="F12" s="24"/>
      <c r="G12" s="24"/>
      <c r="H12" s="24"/>
      <c r="I12" s="24"/>
      <c r="J12" s="24"/>
      <c r="K12" s="32"/>
      <c r="L12" s="32"/>
      <c r="M12" s="43"/>
      <c r="N12" s="24"/>
      <c r="O12" s="9"/>
    </row>
    <row r="13" ht="8" customHeight="1" spans="1:15">
      <c r="A13" s="25"/>
      <c r="B13" s="25"/>
      <c r="C13" s="25"/>
      <c r="D13" s="25"/>
      <c r="E13" s="25"/>
      <c r="F13" s="25"/>
      <c r="G13" s="25"/>
      <c r="H13" s="25"/>
      <c r="I13" s="44"/>
      <c r="J13" s="25"/>
      <c r="K13" s="45"/>
      <c r="L13" s="45"/>
      <c r="M13" s="46"/>
      <c r="N13" s="25"/>
      <c r="O13" s="27"/>
    </row>
    <row r="14" ht="16" customHeight="1" spans="1:15">
      <c r="A14" s="26" t="s">
        <v>32</v>
      </c>
      <c r="B14" s="26"/>
      <c r="C14" s="27"/>
      <c r="D14" s="27"/>
      <c r="E14" s="27"/>
      <c r="F14" s="27"/>
      <c r="G14" s="27"/>
      <c r="H14" s="27"/>
      <c r="I14" s="27"/>
      <c r="J14" s="27"/>
      <c r="K14" s="47"/>
      <c r="L14" s="47"/>
      <c r="M14" s="48"/>
      <c r="N14" s="27"/>
      <c r="O14" s="27"/>
    </row>
    <row r="15" ht="7" customHeight="1" spans="1: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49"/>
      <c r="L15" s="49"/>
      <c r="M15" s="48"/>
      <c r="N15" s="27"/>
      <c r="O15" s="27"/>
    </row>
    <row r="16" ht="18.75" spans="1:15">
      <c r="A16" s="26" t="s">
        <v>33</v>
      </c>
      <c r="B16" s="26"/>
      <c r="C16" s="26"/>
      <c r="D16" s="26"/>
      <c r="E16" s="26"/>
      <c r="F16" s="26"/>
      <c r="G16" s="27"/>
      <c r="H16" s="27"/>
      <c r="I16" s="27"/>
      <c r="J16" s="27"/>
      <c r="K16" s="47"/>
      <c r="L16" s="47"/>
      <c r="M16" s="48"/>
      <c r="N16" s="27"/>
      <c r="O16" s="27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236111111111111" bottom="0.275" header="0" footer="0"/>
  <pageSetup paperSize="9" scale="82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32"/>
  <sheetViews>
    <sheetView tabSelected="1" zoomScaleSheetLayoutView="90" workbookViewId="0">
      <pane ySplit="7" topLeftCell="A22" activePane="bottomLeft" state="frozen"/>
      <selection/>
      <selection pane="bottomLeft" activeCell="Q28" sqref="Q28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1" width="13.625" style="5" customWidth="1"/>
    <col min="12" max="12" width="16.25" style="5" customWidth="1"/>
    <col min="13" max="13" width="15.37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45467</v>
      </c>
      <c r="L6" s="33"/>
      <c r="M6" s="34"/>
      <c r="N6" s="33"/>
      <c r="O6" s="33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5" t="s">
        <v>18</v>
      </c>
      <c r="L7" s="36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34</v>
      </c>
      <c r="C8" s="15" t="s">
        <v>35</v>
      </c>
      <c r="D8" s="13">
        <v>1</v>
      </c>
      <c r="E8" s="13" t="s">
        <v>25</v>
      </c>
      <c r="F8" s="16">
        <v>2.95</v>
      </c>
      <c r="G8" s="13">
        <v>74.88</v>
      </c>
      <c r="H8" s="13">
        <v>17.4</v>
      </c>
      <c r="I8" s="13">
        <f>G8-H8</f>
        <v>57.48</v>
      </c>
      <c r="J8" s="37">
        <v>8925</v>
      </c>
      <c r="K8" s="35">
        <f>(J8*0.86)*0.86</f>
        <v>6600.93</v>
      </c>
      <c r="L8" s="37">
        <v>668304</v>
      </c>
      <c r="M8" s="35">
        <f>G8*K8</f>
        <v>494277.6384</v>
      </c>
      <c r="N8" s="14" t="s">
        <v>26</v>
      </c>
      <c r="O8" s="14" t="s">
        <v>27</v>
      </c>
    </row>
    <row r="9" s="2" customFormat="1" ht="30" customHeight="1" spans="1:15">
      <c r="A9" s="14">
        <v>2</v>
      </c>
      <c r="B9" s="13" t="s">
        <v>34</v>
      </c>
      <c r="C9" s="15" t="s">
        <v>36</v>
      </c>
      <c r="D9" s="13">
        <v>2</v>
      </c>
      <c r="E9" s="13" t="s">
        <v>25</v>
      </c>
      <c r="F9" s="16">
        <v>2.95</v>
      </c>
      <c r="G9" s="13">
        <v>74.88</v>
      </c>
      <c r="H9" s="13">
        <v>17.4</v>
      </c>
      <c r="I9" s="13">
        <f>G9-H9</f>
        <v>57.48</v>
      </c>
      <c r="J9" s="37">
        <v>8925</v>
      </c>
      <c r="K9" s="35">
        <f>(J9*0.86)*0.86</f>
        <v>6600.93</v>
      </c>
      <c r="L9" s="37">
        <v>668304</v>
      </c>
      <c r="M9" s="35">
        <f>G9*K9</f>
        <v>494277.6384</v>
      </c>
      <c r="N9" s="14" t="s">
        <v>26</v>
      </c>
      <c r="O9" s="14" t="s">
        <v>27</v>
      </c>
    </row>
    <row r="10" s="2" customFormat="1" ht="30" customHeight="1" spans="1:15">
      <c r="A10" s="14">
        <v>3</v>
      </c>
      <c r="B10" s="13" t="s">
        <v>34</v>
      </c>
      <c r="C10" s="15" t="s">
        <v>37</v>
      </c>
      <c r="D10" s="13">
        <v>3</v>
      </c>
      <c r="E10" s="13" t="s">
        <v>25</v>
      </c>
      <c r="F10" s="16">
        <v>2.95</v>
      </c>
      <c r="G10" s="13">
        <v>74.88</v>
      </c>
      <c r="H10" s="13">
        <v>17.4</v>
      </c>
      <c r="I10" s="13">
        <f t="shared" ref="I10:I24" si="0">G10-H10</f>
        <v>57.48</v>
      </c>
      <c r="J10" s="37">
        <v>9240</v>
      </c>
      <c r="K10" s="35">
        <f t="shared" ref="K10:K24" si="1">(J10*0.86)*0.86</f>
        <v>6833.904</v>
      </c>
      <c r="L10" s="37">
        <v>691891.2</v>
      </c>
      <c r="M10" s="35">
        <f t="shared" ref="M10:M24" si="2">G10*K10</f>
        <v>511722.73152</v>
      </c>
      <c r="N10" s="14" t="s">
        <v>26</v>
      </c>
      <c r="O10" s="14" t="s">
        <v>27</v>
      </c>
    </row>
    <row r="11" s="2" customFormat="1" ht="30" customHeight="1" spans="1:15">
      <c r="A11" s="14">
        <v>4</v>
      </c>
      <c r="B11" s="13" t="s">
        <v>34</v>
      </c>
      <c r="C11" s="15" t="s">
        <v>38</v>
      </c>
      <c r="D11" s="13">
        <v>3</v>
      </c>
      <c r="E11" s="13" t="s">
        <v>25</v>
      </c>
      <c r="F11" s="16">
        <v>2.95</v>
      </c>
      <c r="G11" s="13">
        <v>74.88</v>
      </c>
      <c r="H11" s="13">
        <v>17.4</v>
      </c>
      <c r="I11" s="13">
        <f t="shared" si="0"/>
        <v>57.48</v>
      </c>
      <c r="J11" s="37">
        <v>9030</v>
      </c>
      <c r="K11" s="35">
        <f t="shared" si="1"/>
        <v>6678.588</v>
      </c>
      <c r="L11" s="37">
        <v>676166.4</v>
      </c>
      <c r="M11" s="35">
        <f t="shared" si="2"/>
        <v>500092.66944</v>
      </c>
      <c r="N11" s="14" t="s">
        <v>26</v>
      </c>
      <c r="O11" s="14" t="s">
        <v>27</v>
      </c>
    </row>
    <row r="12" s="2" customFormat="1" ht="30" customHeight="1" spans="1:15">
      <c r="A12" s="14">
        <v>5</v>
      </c>
      <c r="B12" s="13" t="s">
        <v>34</v>
      </c>
      <c r="C12" s="15" t="s">
        <v>39</v>
      </c>
      <c r="D12" s="13">
        <v>4</v>
      </c>
      <c r="E12" s="13" t="s">
        <v>25</v>
      </c>
      <c r="F12" s="16">
        <v>2.95</v>
      </c>
      <c r="G12" s="13">
        <v>74.23</v>
      </c>
      <c r="H12" s="13">
        <v>17.25</v>
      </c>
      <c r="I12" s="13">
        <f t="shared" si="0"/>
        <v>56.98</v>
      </c>
      <c r="J12" s="37">
        <v>9240</v>
      </c>
      <c r="K12" s="35">
        <f t="shared" si="1"/>
        <v>6833.904</v>
      </c>
      <c r="L12" s="37">
        <v>685885.2</v>
      </c>
      <c r="M12" s="35">
        <f t="shared" si="2"/>
        <v>507280.69392</v>
      </c>
      <c r="N12" s="14" t="s">
        <v>26</v>
      </c>
      <c r="O12" s="14" t="s">
        <v>27</v>
      </c>
    </row>
    <row r="13" s="2" customFormat="1" ht="30" customHeight="1" spans="1:15">
      <c r="A13" s="14">
        <v>6</v>
      </c>
      <c r="B13" s="13" t="s">
        <v>34</v>
      </c>
      <c r="C13" s="15" t="s">
        <v>40</v>
      </c>
      <c r="D13" s="13">
        <v>4</v>
      </c>
      <c r="E13" s="13" t="s">
        <v>25</v>
      </c>
      <c r="F13" s="16">
        <v>2.95</v>
      </c>
      <c r="G13" s="13">
        <v>74.88</v>
      </c>
      <c r="H13" s="13">
        <v>17.4</v>
      </c>
      <c r="I13" s="13">
        <f t="shared" si="0"/>
        <v>57.48</v>
      </c>
      <c r="J13" s="37">
        <v>9240</v>
      </c>
      <c r="K13" s="35">
        <f t="shared" si="1"/>
        <v>6833.904</v>
      </c>
      <c r="L13" s="37">
        <v>691891.2</v>
      </c>
      <c r="M13" s="35">
        <f t="shared" si="2"/>
        <v>511722.73152</v>
      </c>
      <c r="N13" s="14" t="s">
        <v>26</v>
      </c>
      <c r="O13" s="14" t="s">
        <v>27</v>
      </c>
    </row>
    <row r="14" s="2" customFormat="1" ht="30" customHeight="1" spans="1:15">
      <c r="A14" s="14">
        <v>7</v>
      </c>
      <c r="B14" s="13" t="s">
        <v>34</v>
      </c>
      <c r="C14" s="15" t="s">
        <v>41</v>
      </c>
      <c r="D14" s="13">
        <v>4</v>
      </c>
      <c r="E14" s="13" t="s">
        <v>25</v>
      </c>
      <c r="F14" s="16">
        <v>2.95</v>
      </c>
      <c r="G14" s="13">
        <v>74.88</v>
      </c>
      <c r="H14" s="13">
        <v>17.4</v>
      </c>
      <c r="I14" s="13">
        <f t="shared" si="0"/>
        <v>57.48</v>
      </c>
      <c r="J14" s="37">
        <v>9030</v>
      </c>
      <c r="K14" s="35">
        <f t="shared" si="1"/>
        <v>6678.588</v>
      </c>
      <c r="L14" s="37">
        <v>676166.4</v>
      </c>
      <c r="M14" s="35">
        <f t="shared" si="2"/>
        <v>500092.66944</v>
      </c>
      <c r="N14" s="14" t="s">
        <v>26</v>
      </c>
      <c r="O14" s="14" t="s">
        <v>27</v>
      </c>
    </row>
    <row r="15" s="2" customFormat="1" ht="30" customHeight="1" spans="1:15">
      <c r="A15" s="14">
        <v>8</v>
      </c>
      <c r="B15" s="13" t="s">
        <v>34</v>
      </c>
      <c r="C15" s="15" t="s">
        <v>42</v>
      </c>
      <c r="D15" s="13">
        <v>5</v>
      </c>
      <c r="E15" s="13" t="s">
        <v>25</v>
      </c>
      <c r="F15" s="16">
        <v>2.95</v>
      </c>
      <c r="G15" s="13">
        <v>74.23</v>
      </c>
      <c r="H15" s="13">
        <v>17.25</v>
      </c>
      <c r="I15" s="13">
        <f t="shared" si="0"/>
        <v>56.98</v>
      </c>
      <c r="J15" s="37">
        <v>9240</v>
      </c>
      <c r="K15" s="35">
        <f t="shared" si="1"/>
        <v>6833.904</v>
      </c>
      <c r="L15" s="37">
        <v>685885.2</v>
      </c>
      <c r="M15" s="35">
        <f t="shared" si="2"/>
        <v>507280.69392</v>
      </c>
      <c r="N15" s="14" t="s">
        <v>26</v>
      </c>
      <c r="O15" s="14" t="s">
        <v>27</v>
      </c>
    </row>
    <row r="16" s="2" customFormat="1" ht="30" customHeight="1" spans="1:15">
      <c r="A16" s="14">
        <v>9</v>
      </c>
      <c r="B16" s="13" t="s">
        <v>34</v>
      </c>
      <c r="C16" s="15" t="s">
        <v>43</v>
      </c>
      <c r="D16" s="13">
        <v>5</v>
      </c>
      <c r="E16" s="13" t="s">
        <v>25</v>
      </c>
      <c r="F16" s="16">
        <v>2.95</v>
      </c>
      <c r="G16" s="13">
        <v>74.88</v>
      </c>
      <c r="H16" s="13">
        <v>17.4</v>
      </c>
      <c r="I16" s="13">
        <f t="shared" si="0"/>
        <v>57.48</v>
      </c>
      <c r="J16" s="37">
        <v>9030</v>
      </c>
      <c r="K16" s="35">
        <f t="shared" si="1"/>
        <v>6678.588</v>
      </c>
      <c r="L16" s="37">
        <v>676166.4</v>
      </c>
      <c r="M16" s="35">
        <f t="shared" si="2"/>
        <v>500092.66944</v>
      </c>
      <c r="N16" s="14" t="s">
        <v>26</v>
      </c>
      <c r="O16" s="14" t="s">
        <v>27</v>
      </c>
    </row>
    <row r="17" s="2" customFormat="1" ht="30" customHeight="1" spans="1:15">
      <c r="A17" s="14">
        <v>10</v>
      </c>
      <c r="B17" s="13" t="s">
        <v>34</v>
      </c>
      <c r="C17" s="15" t="s">
        <v>44</v>
      </c>
      <c r="D17" s="13">
        <v>7</v>
      </c>
      <c r="E17" s="13" t="s">
        <v>25</v>
      </c>
      <c r="F17" s="16">
        <v>2.95</v>
      </c>
      <c r="G17" s="13">
        <v>74.88</v>
      </c>
      <c r="H17" s="13">
        <v>17.4</v>
      </c>
      <c r="I17" s="13">
        <f t="shared" si="0"/>
        <v>57.48</v>
      </c>
      <c r="J17" s="37">
        <v>9135</v>
      </c>
      <c r="K17" s="35">
        <f t="shared" si="1"/>
        <v>6756.246</v>
      </c>
      <c r="L17" s="37">
        <v>684028.8</v>
      </c>
      <c r="M17" s="35">
        <f t="shared" si="2"/>
        <v>505907.70048</v>
      </c>
      <c r="N17" s="14" t="s">
        <v>26</v>
      </c>
      <c r="O17" s="14" t="s">
        <v>27</v>
      </c>
    </row>
    <row r="18" s="2" customFormat="1" ht="30" customHeight="1" spans="1:15">
      <c r="A18" s="14">
        <v>11</v>
      </c>
      <c r="B18" s="13" t="s">
        <v>34</v>
      </c>
      <c r="C18" s="15" t="s">
        <v>45</v>
      </c>
      <c r="D18" s="13">
        <v>8</v>
      </c>
      <c r="E18" s="13" t="s">
        <v>25</v>
      </c>
      <c r="F18" s="16">
        <v>2.95</v>
      </c>
      <c r="G18" s="13">
        <v>74.88</v>
      </c>
      <c r="H18" s="13">
        <v>17.4</v>
      </c>
      <c r="I18" s="13">
        <f t="shared" si="0"/>
        <v>57.48</v>
      </c>
      <c r="J18" s="37">
        <v>9135</v>
      </c>
      <c r="K18" s="35">
        <f t="shared" si="1"/>
        <v>6756.246</v>
      </c>
      <c r="L18" s="37">
        <v>684028.8</v>
      </c>
      <c r="M18" s="35">
        <f t="shared" si="2"/>
        <v>505907.70048</v>
      </c>
      <c r="N18" s="14" t="s">
        <v>26</v>
      </c>
      <c r="O18" s="14" t="s">
        <v>27</v>
      </c>
    </row>
    <row r="19" s="2" customFormat="1" ht="30" customHeight="1" spans="1:15">
      <c r="A19" s="14">
        <v>12</v>
      </c>
      <c r="B19" s="13" t="s">
        <v>34</v>
      </c>
      <c r="C19" s="15" t="s">
        <v>46</v>
      </c>
      <c r="D19" s="13">
        <v>10</v>
      </c>
      <c r="E19" s="13" t="s">
        <v>25</v>
      </c>
      <c r="F19" s="16">
        <v>2.95</v>
      </c>
      <c r="G19" s="13">
        <v>74.88</v>
      </c>
      <c r="H19" s="13">
        <v>17.4</v>
      </c>
      <c r="I19" s="13">
        <f t="shared" si="0"/>
        <v>57.48</v>
      </c>
      <c r="J19" s="37">
        <v>9240</v>
      </c>
      <c r="K19" s="35">
        <f t="shared" si="1"/>
        <v>6833.904</v>
      </c>
      <c r="L19" s="37">
        <v>691891.2</v>
      </c>
      <c r="M19" s="35">
        <f t="shared" si="2"/>
        <v>511722.73152</v>
      </c>
      <c r="N19" s="14" t="s">
        <v>26</v>
      </c>
      <c r="O19" s="14" t="s">
        <v>27</v>
      </c>
    </row>
    <row r="20" s="2" customFormat="1" ht="30" customHeight="1" spans="1:15">
      <c r="A20" s="14">
        <v>13</v>
      </c>
      <c r="B20" s="13" t="s">
        <v>34</v>
      </c>
      <c r="C20" s="15" t="s">
        <v>47</v>
      </c>
      <c r="D20" s="13">
        <v>11</v>
      </c>
      <c r="E20" s="13" t="s">
        <v>25</v>
      </c>
      <c r="F20" s="16">
        <v>2.95</v>
      </c>
      <c r="G20" s="13">
        <v>74.88</v>
      </c>
      <c r="H20" s="13">
        <v>17.4</v>
      </c>
      <c r="I20" s="13">
        <f t="shared" si="0"/>
        <v>57.48</v>
      </c>
      <c r="J20" s="37">
        <v>9240</v>
      </c>
      <c r="K20" s="35">
        <f t="shared" si="1"/>
        <v>6833.904</v>
      </c>
      <c r="L20" s="37">
        <v>691891.2</v>
      </c>
      <c r="M20" s="35">
        <f t="shared" si="2"/>
        <v>511722.73152</v>
      </c>
      <c r="N20" s="14" t="s">
        <v>26</v>
      </c>
      <c r="O20" s="14" t="s">
        <v>27</v>
      </c>
    </row>
    <row r="21" s="2" customFormat="1" ht="30" customHeight="1" spans="1:15">
      <c r="A21" s="14">
        <v>14</v>
      </c>
      <c r="B21" s="13" t="s">
        <v>34</v>
      </c>
      <c r="C21" s="15" t="s">
        <v>48</v>
      </c>
      <c r="D21" s="13">
        <v>14</v>
      </c>
      <c r="E21" s="13" t="s">
        <v>25</v>
      </c>
      <c r="F21" s="16">
        <v>2.95</v>
      </c>
      <c r="G21" s="13">
        <v>74.88</v>
      </c>
      <c r="H21" s="13">
        <v>17.4</v>
      </c>
      <c r="I21" s="13">
        <f t="shared" si="0"/>
        <v>57.48</v>
      </c>
      <c r="J21" s="37">
        <v>9345</v>
      </c>
      <c r="K21" s="35">
        <f t="shared" si="1"/>
        <v>6911.562</v>
      </c>
      <c r="L21" s="37">
        <v>699753.6</v>
      </c>
      <c r="M21" s="35">
        <f t="shared" si="2"/>
        <v>517537.76256</v>
      </c>
      <c r="N21" s="14" t="s">
        <v>26</v>
      </c>
      <c r="O21" s="14" t="s">
        <v>27</v>
      </c>
    </row>
    <row r="22" s="2" customFormat="1" ht="30" customHeight="1" spans="1:15">
      <c r="A22" s="14">
        <v>15</v>
      </c>
      <c r="B22" s="13" t="s">
        <v>34</v>
      </c>
      <c r="C22" s="15" t="s">
        <v>49</v>
      </c>
      <c r="D22" s="13">
        <v>18</v>
      </c>
      <c r="E22" s="13" t="s">
        <v>25</v>
      </c>
      <c r="F22" s="16">
        <v>2.95</v>
      </c>
      <c r="G22" s="13">
        <v>74.88</v>
      </c>
      <c r="H22" s="13">
        <v>17.4</v>
      </c>
      <c r="I22" s="13">
        <f t="shared" si="0"/>
        <v>57.48</v>
      </c>
      <c r="J22" s="37">
        <v>9555</v>
      </c>
      <c r="K22" s="35">
        <f t="shared" si="1"/>
        <v>7066.878</v>
      </c>
      <c r="L22" s="37">
        <v>715478.4</v>
      </c>
      <c r="M22" s="35">
        <f t="shared" si="2"/>
        <v>529167.82464</v>
      </c>
      <c r="N22" s="14" t="s">
        <v>26</v>
      </c>
      <c r="O22" s="14" t="s">
        <v>27</v>
      </c>
    </row>
    <row r="23" s="2" customFormat="1" ht="30" customHeight="1" spans="1:15">
      <c r="A23" s="14">
        <v>16</v>
      </c>
      <c r="B23" s="13" t="s">
        <v>34</v>
      </c>
      <c r="C23" s="15" t="s">
        <v>50</v>
      </c>
      <c r="D23" s="13">
        <v>20</v>
      </c>
      <c r="E23" s="13" t="s">
        <v>25</v>
      </c>
      <c r="F23" s="16">
        <v>2.95</v>
      </c>
      <c r="G23" s="13">
        <v>74.88</v>
      </c>
      <c r="H23" s="13">
        <v>17.4</v>
      </c>
      <c r="I23" s="13">
        <f t="shared" si="0"/>
        <v>57.48</v>
      </c>
      <c r="J23" s="37">
        <v>9200</v>
      </c>
      <c r="K23" s="35">
        <f t="shared" si="1"/>
        <v>6804.32</v>
      </c>
      <c r="L23" s="37">
        <v>688896</v>
      </c>
      <c r="M23" s="35">
        <f t="shared" si="2"/>
        <v>509507.4816</v>
      </c>
      <c r="N23" s="14" t="s">
        <v>26</v>
      </c>
      <c r="O23" s="14" t="s">
        <v>27</v>
      </c>
    </row>
    <row r="24" s="2" customFormat="1" ht="30" customHeight="1" spans="1:15">
      <c r="A24" s="14">
        <v>17</v>
      </c>
      <c r="B24" s="13" t="s">
        <v>34</v>
      </c>
      <c r="C24" s="15" t="s">
        <v>51</v>
      </c>
      <c r="D24" s="13">
        <v>23</v>
      </c>
      <c r="E24" s="13" t="s">
        <v>25</v>
      </c>
      <c r="F24" s="16">
        <v>2.95</v>
      </c>
      <c r="G24" s="13">
        <v>74.88</v>
      </c>
      <c r="H24" s="13">
        <v>17.4</v>
      </c>
      <c r="I24" s="13">
        <f t="shared" si="0"/>
        <v>57.48</v>
      </c>
      <c r="J24" s="37">
        <v>9300</v>
      </c>
      <c r="K24" s="35">
        <f t="shared" si="1"/>
        <v>6878.28</v>
      </c>
      <c r="L24" s="37">
        <v>696384</v>
      </c>
      <c r="M24" s="35">
        <f t="shared" si="2"/>
        <v>515045.6064</v>
      </c>
      <c r="N24" s="14" t="s">
        <v>26</v>
      </c>
      <c r="O24" s="14" t="s">
        <v>27</v>
      </c>
    </row>
    <row r="25" s="3" customFormat="1" ht="28" customHeight="1" spans="1:15">
      <c r="A25" s="17" t="s">
        <v>28</v>
      </c>
      <c r="B25" s="18"/>
      <c r="C25" s="18"/>
      <c r="D25" s="18"/>
      <c r="E25" s="18"/>
      <c r="F25" s="19"/>
      <c r="G25" s="20">
        <f>SUM(G8:G24)</f>
        <v>1271.66</v>
      </c>
      <c r="H25" s="20">
        <f>SUM(H8:H24)</f>
        <v>295.5</v>
      </c>
      <c r="I25" s="20">
        <f>SUM(I8:I24)</f>
        <v>976.16</v>
      </c>
      <c r="J25" s="38">
        <f>AVERAGE(J8:J24)</f>
        <v>9179.41176470588</v>
      </c>
      <c r="K25" s="38">
        <f>AVERAGE(K8:K24)</f>
        <v>6789.09294117647</v>
      </c>
      <c r="L25" s="37">
        <f>SUM(L8:L24)</f>
        <v>11673012</v>
      </c>
      <c r="M25" s="35">
        <f>SUM(M8:M24)</f>
        <v>8633359.6752</v>
      </c>
      <c r="N25" s="14"/>
      <c r="O25" s="14"/>
    </row>
    <row r="26" s="1" customFormat="1" ht="45" customHeight="1" spans="1:15">
      <c r="A26" s="21" t="s">
        <v>52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9"/>
      <c r="O26" s="40"/>
    </row>
    <row r="27" s="1" customFormat="1" ht="42" customHeight="1" spans="1:15">
      <c r="A27" s="23" t="s">
        <v>30</v>
      </c>
      <c r="B27" s="23"/>
      <c r="C27" s="23"/>
      <c r="D27" s="23"/>
      <c r="E27" s="23"/>
      <c r="F27" s="23"/>
      <c r="G27" s="23"/>
      <c r="H27" s="23"/>
      <c r="I27" s="23"/>
      <c r="J27" s="23"/>
      <c r="K27" s="41"/>
      <c r="L27" s="41"/>
      <c r="M27" s="42"/>
      <c r="N27" s="23"/>
      <c r="O27" s="9"/>
    </row>
    <row r="28" s="1" customFormat="1" ht="33" customHeight="1" spans="1:15">
      <c r="A28" s="24" t="s">
        <v>31</v>
      </c>
      <c r="B28" s="24"/>
      <c r="C28" s="24"/>
      <c r="D28" s="24"/>
      <c r="E28" s="24"/>
      <c r="F28" s="24"/>
      <c r="G28" s="24"/>
      <c r="H28" s="24"/>
      <c r="I28" s="24"/>
      <c r="J28" s="24"/>
      <c r="K28" s="32"/>
      <c r="L28" s="32"/>
      <c r="M28" s="43"/>
      <c r="N28" s="24"/>
      <c r="O28" s="9"/>
    </row>
    <row r="29" ht="18.75" spans="1:15">
      <c r="A29" s="25"/>
      <c r="B29" s="25"/>
      <c r="C29" s="25"/>
      <c r="D29" s="25"/>
      <c r="E29" s="25"/>
      <c r="F29" s="25"/>
      <c r="G29" s="25"/>
      <c r="H29" s="25"/>
      <c r="I29" s="44"/>
      <c r="J29" s="25"/>
      <c r="K29" s="45"/>
      <c r="L29" s="45"/>
      <c r="M29" s="46"/>
      <c r="N29" s="25"/>
      <c r="O29" s="27"/>
    </row>
    <row r="30" ht="18.75" spans="1:15">
      <c r="A30" s="26" t="s">
        <v>32</v>
      </c>
      <c r="B30" s="26"/>
      <c r="C30" s="27"/>
      <c r="D30" s="27"/>
      <c r="E30" s="27"/>
      <c r="F30" s="27"/>
      <c r="G30" s="27"/>
      <c r="H30" s="27"/>
      <c r="I30" s="27"/>
      <c r="J30" s="27"/>
      <c r="K30" s="47"/>
      <c r="L30" s="47"/>
      <c r="M30" s="48"/>
      <c r="N30" s="27"/>
      <c r="O30" s="27"/>
    </row>
    <row r="31" ht="18.75" spans="1: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49"/>
      <c r="L31" s="49"/>
      <c r="M31" s="48"/>
      <c r="N31" s="27"/>
      <c r="O31" s="27"/>
    </row>
    <row r="32" ht="18.75" spans="1:15">
      <c r="A32" s="26" t="s">
        <v>33</v>
      </c>
      <c r="B32" s="26"/>
      <c r="C32" s="26"/>
      <c r="D32" s="26"/>
      <c r="E32" s="26"/>
      <c r="F32" s="26"/>
      <c r="G32" s="27"/>
      <c r="H32" s="27"/>
      <c r="I32" s="27"/>
      <c r="J32" s="27"/>
      <c r="K32" s="47"/>
      <c r="L32" s="47"/>
      <c r="M32" s="48"/>
      <c r="N32" s="27"/>
      <c r="O32" s="27"/>
    </row>
  </sheetData>
  <mergeCells count="11">
    <mergeCell ref="B2:O2"/>
    <mergeCell ref="K4:O4"/>
    <mergeCell ref="K5:O5"/>
    <mergeCell ref="A6:G6"/>
    <mergeCell ref="K6:O6"/>
    <mergeCell ref="A25:F25"/>
    <mergeCell ref="A26:O26"/>
    <mergeCell ref="A27:N27"/>
    <mergeCell ref="A28:N28"/>
    <mergeCell ref="A30:B30"/>
    <mergeCell ref="A32:F32"/>
  </mergeCells>
  <printOptions horizontalCentered="1"/>
  <pageMargins left="0" right="0" top="0.432638888888889" bottom="0.354166666666667" header="0" footer="0"/>
  <pageSetup paperSize="9" scale="77" fitToHeight="0" orientation="landscape" horizontalDpi="600" verticalDpi="600"/>
  <headerFooter alignWithMargins="0" scaleWithDoc="0">
    <oddFooter>&amp;C&amp;P</oddFooter>
  </headerFooter>
  <colBreaks count="1" manualBreakCount="1">
    <brk id="15" max="653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9栋 1套下浮</vt:lpstr>
      <vt:lpstr>10栋 下浮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2024-06-25T16:59:33Z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