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6"/>
  </bookViews>
  <sheets>
    <sheet name="25栋" sheetId="1" r:id="rId1"/>
    <sheet name="25栋 上调" sheetId="8" r:id="rId2"/>
    <sheet name="26栋" sheetId="4" r:id="rId3"/>
    <sheet name="27栋" sheetId="2" r:id="rId4"/>
    <sheet name="27栋上调" sheetId="9" r:id="rId5"/>
    <sheet name="28栋 " sheetId="6" r:id="rId6"/>
    <sheet name="29栋" sheetId="5" r:id="rId7"/>
  </sheets>
  <definedNames>
    <definedName name="_xlnm._FilterDatabase" localSheetId="0" hidden="1">'25栋'!$A$7:$O$25</definedName>
    <definedName name="_xlnm._FilterDatabase" localSheetId="1" hidden="1">'25栋 上调'!$A$7:$O$17</definedName>
    <definedName name="_xlnm._FilterDatabase" localSheetId="2" hidden="1">'26栋'!$A$7:$O$24</definedName>
    <definedName name="_xlnm._FilterDatabase" localSheetId="3" hidden="1">'27栋'!$A$7:$O$19</definedName>
    <definedName name="_xlnm._FilterDatabase" localSheetId="4" hidden="1">'27栋上调'!$A$7:$O$15</definedName>
    <definedName name="_xlnm._FilterDatabase" localSheetId="5" hidden="1">'28栋 '!$A$7:$O$26</definedName>
    <definedName name="_xlnm.Print_Titles" localSheetId="6">'29栋'!$1:$7</definedName>
    <definedName name="_xlnm.Print_Titles" localSheetId="0">'25栋'!$1:$7</definedName>
    <definedName name="_xlnm.Print_Titles" localSheetId="2">'26栋'!$1:$7</definedName>
    <definedName name="_xlnm.Print_Titles" localSheetId="3">'27栋'!$1:$7</definedName>
    <definedName name="_xlnm.Print_Area" localSheetId="6">'29栋'!$A$1:$O$21</definedName>
    <definedName name="_xlnm.Print_Titles" localSheetId="1">'25栋 上调'!$1:$7</definedName>
    <definedName name="_xlnm.Print_Titles" localSheetId="4">'27栋上调'!$1:$7</definedName>
    <definedName name="_xlnm.Print_Titles" localSheetId="5">'28栋 '!$1:$7</definedName>
  </definedNames>
  <calcPr calcId="144525"/>
</workbook>
</file>

<file path=xl/sharedStrings.xml><?xml version="1.0" encoding="utf-8"?>
<sst xmlns="http://schemas.openxmlformats.org/spreadsheetml/2006/main" count="483" uniqueCount="82">
  <si>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</si>
  <si>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</si>
  <si>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</si>
  <si>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</si>
  <si>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销售价格备案编号：[2024]094号</t>
  </si>
  <si>
    <t>日期：2024年6月21日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</si>
  <si>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</si>
  <si>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</si>
  <si>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</si>
  <si>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</si>
  <si>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</si>
  <si>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</si>
  <si>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</si>
  <si>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</si>
  <si>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</si>
  <si>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</si>
  <si>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</si>
  <si>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</si>
  <si>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</si>
  <si>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</si>
  <si>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</si>
  <si>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25-1#</t>
  </si>
  <si>
    <t>101房</t>
  </si>
  <si>
    <t>三房</t>
  </si>
  <si>
    <t>待售</t>
  </si>
  <si>
    <t>毛坯</t>
  </si>
  <si>
    <t>102房</t>
  </si>
  <si>
    <t>103房</t>
  </si>
  <si>
    <t>201房</t>
  </si>
  <si>
    <t>202房</t>
  </si>
  <si>
    <t>2101房</t>
  </si>
  <si>
    <t>2102房</t>
  </si>
  <si>
    <t>25-2#</t>
  </si>
  <si>
    <t>104房</t>
  </si>
  <si>
    <t>2104房</t>
  </si>
  <si>
    <t>本楼栋总面积/均价</t>
  </si>
  <si>
    <r>
      <t>本栋销售住宅共 16 套，销售住宅总建筑面积：1798.8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，套内面积：1438.04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，分摊面积：360.76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，销售均价：6768元/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</si>
  <si>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</si>
  <si>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</si>
  <si>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</si>
  <si>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</si>
  <si>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原建筑面积单价（元/㎡）</t>
  </si>
  <si>
    <t>现建筑面积单价（元/㎡）</t>
  </si>
  <si>
    <t>1901房</t>
  </si>
  <si>
    <t>2001房</t>
  </si>
  <si>
    <t>2003房</t>
  </si>
  <si>
    <t>2004房</t>
  </si>
  <si>
    <t>本栋销售住宅共 4 套，销售住宅总建筑面积：428.48㎡，套内面积：342.54㎡，分摊面积：85.94㎡，销售均价：8082元/㎡（建筑面积）</t>
  </si>
  <si>
    <t>26-1#</t>
  </si>
  <si>
    <t>203房</t>
  </si>
  <si>
    <t>1303房</t>
  </si>
  <si>
    <t>本栋销售住宅共 10 套，销售住宅总建筑面积：1118.12㎡，套内面积：902.75㎡，分摊面积：215.37㎡，销售均价：6737元/㎡（建筑面积）</t>
  </si>
  <si>
    <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</si>
  <si>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</si>
  <si>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</si>
  <si>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</si>
  <si>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27-1#</t>
  </si>
  <si>
    <t>27-2#</t>
  </si>
  <si>
    <t>2203房</t>
  </si>
  <si>
    <t>四房</t>
  </si>
  <si>
    <t>2402房</t>
  </si>
  <si>
    <t>2403房</t>
  </si>
  <si>
    <t>本栋销售住宅共 6 套，销售住宅总建筑面积：707.76㎡，套内面积：570.72㎡，分摊面积：137.04㎡，销售均价：6793元/㎡（建筑面积）</t>
  </si>
  <si>
    <t>702房</t>
  </si>
  <si>
    <t>704房</t>
  </si>
  <si>
    <t>本栋销售住宅共 2 套，销售住宅总建筑面积：237.21㎡，套内面积：191.28㎡，分摊面积：45.93㎡，销售均价：7646元/㎡（建筑面积）</t>
  </si>
  <si>
    <t>建筑面积（m2）</t>
  </si>
  <si>
    <t>分摊的共有建筑面积（m2）</t>
  </si>
  <si>
    <t>套内建筑面积（m2）</t>
  </si>
  <si>
    <t>28-1#</t>
  </si>
  <si>
    <t>204房</t>
  </si>
  <si>
    <t>303房</t>
  </si>
  <si>
    <t>304房</t>
  </si>
  <si>
    <t>28-2#</t>
  </si>
  <si>
    <t>本栋销售住宅共 12 套，销售住宅总建筑面积：1395.58㎡，套内面积：1122.16㎡，分摊面积：273.42㎡，销售均价：6870元/㎡（建筑面积）</t>
  </si>
  <si>
    <r>
      <t>建筑面积（m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</t>
    </r>
  </si>
  <si>
    <r>
      <t>分摊的共有建筑面积（m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</t>
    </r>
  </si>
  <si>
    <r>
      <t>套内建筑面积（m</t>
    </r>
    <r>
      <rPr>
        <sz val="14"/>
        <rFont val="宋体"/>
        <charset val="134"/>
      </rPr>
      <t>²</t>
    </r>
    <r>
      <rPr>
        <sz val="14"/>
        <rFont val="仿宋_GB2312"/>
        <charset val="134"/>
      </rPr>
      <t>）</t>
    </r>
  </si>
  <si>
    <t>29-1#</t>
  </si>
  <si>
    <t>302房</t>
  </si>
  <si>
    <t>404房</t>
  </si>
  <si>
    <t>本栋销售住宅共 8 套，销售住宅总建筑面积：944.83㎡，套内面积：761.3㎡，分摊面积：183.53㎡，销售均价：6858元/㎡（建筑面积）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</si>
</sst>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176" fontId="4" fillId="0" borderId="5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pane ySplit="7" topLeftCell="A19" activePane="bottomLeft" state="frozen"/>
      <selection/>
      <selection pane="bottomLeft" activeCell="A7" sqref="$A7:$XFD7"/>
    </sheetView>
  </sheetViews>
  <sheetFormatPr defaultColWidth="9" defaultRowHeight="27" customHeight="1"/>
  <cols>
    <col min="1" max="1" width="7.625" style="1" customWidth="1"/>
    <col min="2" max="2" width="8.875" style="37" customWidth="1"/>
    <col min="3" max="3" width="9" style="37"/>
    <col min="4" max="4" width="6.375" style="1" customWidth="1"/>
    <col min="5" max="5" width="9" style="1"/>
    <col min="6" max="6" width="5.125" style="1" customWidth="1"/>
    <col min="7" max="9" width="10.375" style="1"/>
    <col min="10" max="10" width="9.75" style="1" customWidth="1"/>
    <col min="11" max="11" width="9" style="1"/>
    <col min="12" max="12" width="13.25" style="37" customWidth="1"/>
    <col min="13" max="13" width="13.25" style="42" customWidth="1"/>
    <col min="14" max="14" width="11" style="1" customWidth="1"/>
    <col min="15" max="16384" width="9" style="1"/>
  </cols>
  <sheetData>
    <row r="1" ht="12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9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4"/>
      <c r="K4" s="25" t="s">
        <v>2</v>
      </c>
      <c r="L4" s="26"/>
      <c r="M4" s="27"/>
      <c r="N4" s="27"/>
      <c r="O4" s="27"/>
    </row>
    <row r="5" ht="23" customHeight="1" spans="1:15">
      <c r="A5" s="6"/>
      <c r="B5" s="6"/>
      <c r="C5" s="6"/>
      <c r="D5" s="6"/>
      <c r="E5" s="6"/>
      <c r="F5" s="6"/>
      <c r="G5" s="6"/>
      <c r="H5" s="6"/>
      <c r="I5" s="6"/>
      <c r="J5" s="24"/>
      <c r="K5" s="25" t="s">
        <v>3</v>
      </c>
      <c r="L5" s="26"/>
      <c r="M5" s="27"/>
      <c r="N5" s="27"/>
      <c r="O5" s="27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24"/>
      <c r="K6" s="25" t="s">
        <v>5</v>
      </c>
      <c r="L6" s="26"/>
      <c r="M6" s="27"/>
      <c r="N6" s="27"/>
      <c r="O6" s="27"/>
    </row>
    <row r="7" ht="79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8" t="s">
        <v>15</v>
      </c>
      <c r="K7" s="28" t="s">
        <v>16</v>
      </c>
      <c r="L7" s="8" t="s">
        <v>17</v>
      </c>
      <c r="M7" s="28" t="s">
        <v>18</v>
      </c>
      <c r="N7" s="8" t="s">
        <v>19</v>
      </c>
      <c r="O7" s="8" t="s">
        <v>20</v>
      </c>
    </row>
    <row r="8" customHeight="1" spans="1:15">
      <c r="A8" s="10">
        <v>1</v>
      </c>
      <c r="B8" s="11" t="s">
        <v>21</v>
      </c>
      <c r="C8" s="12" t="s">
        <v>22</v>
      </c>
      <c r="D8" s="10">
        <v>1</v>
      </c>
      <c r="E8" s="10" t="s">
        <v>23</v>
      </c>
      <c r="F8" s="10">
        <v>3</v>
      </c>
      <c r="G8" s="13">
        <v>117.73</v>
      </c>
      <c r="H8" s="13">
        <v>23.61</v>
      </c>
      <c r="I8" s="13">
        <v>94.12</v>
      </c>
      <c r="J8" s="29">
        <v>7063</v>
      </c>
      <c r="K8" s="29">
        <v>6760</v>
      </c>
      <c r="L8" s="29">
        <v>831527</v>
      </c>
      <c r="M8" s="30">
        <f t="shared" ref="M8:M14" si="0">K8*G8</f>
        <v>795854.8</v>
      </c>
      <c r="N8" s="10" t="s">
        <v>24</v>
      </c>
      <c r="O8" s="10" t="s">
        <v>25</v>
      </c>
    </row>
    <row r="9" customHeight="1" spans="1:15">
      <c r="A9" s="10">
        <v>2</v>
      </c>
      <c r="B9" s="11" t="s">
        <v>21</v>
      </c>
      <c r="C9" s="12" t="s">
        <v>26</v>
      </c>
      <c r="D9" s="10">
        <v>1</v>
      </c>
      <c r="E9" s="10" t="s">
        <v>23</v>
      </c>
      <c r="F9" s="10">
        <v>3</v>
      </c>
      <c r="G9" s="13">
        <v>117.73</v>
      </c>
      <c r="H9" s="13">
        <v>23.61</v>
      </c>
      <c r="I9" s="13">
        <v>94.12</v>
      </c>
      <c r="J9" s="29">
        <v>7063</v>
      </c>
      <c r="K9" s="29">
        <v>6760</v>
      </c>
      <c r="L9" s="29">
        <v>831527</v>
      </c>
      <c r="M9" s="30">
        <f t="shared" si="0"/>
        <v>795854.8</v>
      </c>
      <c r="N9" s="10" t="s">
        <v>24</v>
      </c>
      <c r="O9" s="10" t="s">
        <v>25</v>
      </c>
    </row>
    <row r="10" customHeight="1" spans="1:15">
      <c r="A10" s="10">
        <v>3</v>
      </c>
      <c r="B10" s="11" t="s">
        <v>21</v>
      </c>
      <c r="C10" s="12" t="s">
        <v>27</v>
      </c>
      <c r="D10" s="10">
        <v>1</v>
      </c>
      <c r="E10" s="10" t="s">
        <v>23</v>
      </c>
      <c r="F10" s="10">
        <v>3</v>
      </c>
      <c r="G10" s="13">
        <v>96.51</v>
      </c>
      <c r="H10" s="13">
        <v>19.36</v>
      </c>
      <c r="I10" s="13">
        <v>77.15</v>
      </c>
      <c r="J10" s="29">
        <v>7416</v>
      </c>
      <c r="K10" s="29">
        <v>6760</v>
      </c>
      <c r="L10" s="29">
        <v>715733</v>
      </c>
      <c r="M10" s="30">
        <f t="shared" si="0"/>
        <v>652407.6</v>
      </c>
      <c r="N10" s="10" t="s">
        <v>24</v>
      </c>
      <c r="O10" s="10" t="s">
        <v>25</v>
      </c>
    </row>
    <row r="11" customHeight="1" spans="1:15">
      <c r="A11" s="10">
        <v>4</v>
      </c>
      <c r="B11" s="11" t="s">
        <v>21</v>
      </c>
      <c r="C11" s="12" t="s">
        <v>28</v>
      </c>
      <c r="D11" s="10">
        <v>2</v>
      </c>
      <c r="E11" s="10" t="s">
        <v>23</v>
      </c>
      <c r="F11" s="10">
        <v>3</v>
      </c>
      <c r="G11" s="13">
        <v>117.73</v>
      </c>
      <c r="H11" s="13">
        <v>23.61</v>
      </c>
      <c r="I11" s="13">
        <v>94.12</v>
      </c>
      <c r="J11" s="29">
        <v>7063</v>
      </c>
      <c r="K11" s="29">
        <v>6760</v>
      </c>
      <c r="L11" s="29">
        <v>831527</v>
      </c>
      <c r="M11" s="30">
        <f t="shared" si="0"/>
        <v>795854.8</v>
      </c>
      <c r="N11" s="10" t="s">
        <v>24</v>
      </c>
      <c r="O11" s="10" t="s">
        <v>25</v>
      </c>
    </row>
    <row r="12" customHeight="1" spans="1:15">
      <c r="A12" s="10">
        <v>5</v>
      </c>
      <c r="B12" s="11" t="s">
        <v>21</v>
      </c>
      <c r="C12" s="12" t="s">
        <v>29</v>
      </c>
      <c r="D12" s="10">
        <v>2</v>
      </c>
      <c r="E12" s="10" t="s">
        <v>23</v>
      </c>
      <c r="F12" s="10">
        <v>3</v>
      </c>
      <c r="G12" s="13">
        <v>117.73</v>
      </c>
      <c r="H12" s="13">
        <v>23.61</v>
      </c>
      <c r="I12" s="13">
        <v>94.12</v>
      </c>
      <c r="J12" s="29">
        <v>7063</v>
      </c>
      <c r="K12" s="29">
        <v>6760</v>
      </c>
      <c r="L12" s="29">
        <v>831527</v>
      </c>
      <c r="M12" s="30">
        <f t="shared" si="0"/>
        <v>795854.8</v>
      </c>
      <c r="N12" s="10" t="s">
        <v>24</v>
      </c>
      <c r="O12" s="10" t="s">
        <v>25</v>
      </c>
    </row>
    <row r="13" customHeight="1" spans="1:15">
      <c r="A13" s="10">
        <v>6</v>
      </c>
      <c r="B13" s="11" t="s">
        <v>21</v>
      </c>
      <c r="C13" s="12" t="s">
        <v>30</v>
      </c>
      <c r="D13" s="10">
        <v>21</v>
      </c>
      <c r="E13" s="10" t="s">
        <v>23</v>
      </c>
      <c r="F13" s="10">
        <v>3</v>
      </c>
      <c r="G13" s="13">
        <v>117.73</v>
      </c>
      <c r="H13" s="13">
        <v>23.61</v>
      </c>
      <c r="I13" s="13">
        <v>94.12</v>
      </c>
      <c r="J13" s="29">
        <v>7234</v>
      </c>
      <c r="K13" s="29">
        <v>6760</v>
      </c>
      <c r="L13" s="29">
        <v>851659</v>
      </c>
      <c r="M13" s="30">
        <f t="shared" si="0"/>
        <v>795854.8</v>
      </c>
      <c r="N13" s="10" t="s">
        <v>24</v>
      </c>
      <c r="O13" s="10" t="s">
        <v>25</v>
      </c>
    </row>
    <row r="14" customHeight="1" spans="1:15">
      <c r="A14" s="10">
        <v>7</v>
      </c>
      <c r="B14" s="11" t="s">
        <v>21</v>
      </c>
      <c r="C14" s="12" t="s">
        <v>31</v>
      </c>
      <c r="D14" s="10">
        <v>21</v>
      </c>
      <c r="E14" s="10" t="s">
        <v>23</v>
      </c>
      <c r="F14" s="10">
        <v>3</v>
      </c>
      <c r="G14" s="13">
        <v>117.73</v>
      </c>
      <c r="H14" s="13">
        <v>23.61</v>
      </c>
      <c r="I14" s="13">
        <v>94.12</v>
      </c>
      <c r="J14" s="29">
        <v>7596</v>
      </c>
      <c r="K14" s="29">
        <v>6760</v>
      </c>
      <c r="L14" s="29">
        <v>894242</v>
      </c>
      <c r="M14" s="30">
        <f t="shared" si="0"/>
        <v>795854.8</v>
      </c>
      <c r="N14" s="10" t="s">
        <v>24</v>
      </c>
      <c r="O14" s="10" t="s">
        <v>25</v>
      </c>
    </row>
    <row r="15" customHeight="1" spans="1:15">
      <c r="A15" s="10">
        <v>8</v>
      </c>
      <c r="B15" s="11" t="s">
        <v>32</v>
      </c>
      <c r="C15" s="12" t="s">
        <v>22</v>
      </c>
      <c r="D15" s="10">
        <v>1</v>
      </c>
      <c r="E15" s="10" t="s">
        <v>23</v>
      </c>
      <c r="F15" s="10">
        <v>3</v>
      </c>
      <c r="G15" s="13">
        <v>117.73</v>
      </c>
      <c r="H15" s="13">
        <v>23.61</v>
      </c>
      <c r="I15" s="13">
        <v>94.12</v>
      </c>
      <c r="J15" s="29">
        <v>7063</v>
      </c>
      <c r="K15" s="29">
        <v>6760</v>
      </c>
      <c r="L15" s="29">
        <v>831527</v>
      </c>
      <c r="M15" s="30">
        <f t="shared" ref="M15:M23" si="1">K15*G15</f>
        <v>795854.8</v>
      </c>
      <c r="N15" s="10" t="s">
        <v>24</v>
      </c>
      <c r="O15" s="10" t="s">
        <v>25</v>
      </c>
    </row>
    <row r="16" customHeight="1" spans="1:15">
      <c r="A16" s="10">
        <v>9</v>
      </c>
      <c r="B16" s="11" t="s">
        <v>32</v>
      </c>
      <c r="C16" s="12" t="s">
        <v>26</v>
      </c>
      <c r="D16" s="10">
        <v>1</v>
      </c>
      <c r="E16" s="10" t="s">
        <v>23</v>
      </c>
      <c r="F16" s="10">
        <v>3</v>
      </c>
      <c r="G16" s="13">
        <v>117.73</v>
      </c>
      <c r="H16" s="13">
        <v>23.61</v>
      </c>
      <c r="I16" s="13">
        <v>94.12</v>
      </c>
      <c r="J16" s="29">
        <v>7300</v>
      </c>
      <c r="K16" s="29">
        <v>6760</v>
      </c>
      <c r="L16" s="29">
        <v>859429</v>
      </c>
      <c r="M16" s="30">
        <f t="shared" si="1"/>
        <v>795854.8</v>
      </c>
      <c r="N16" s="10" t="s">
        <v>24</v>
      </c>
      <c r="O16" s="10" t="s">
        <v>25</v>
      </c>
    </row>
    <row r="17" s="37" customFormat="1" customHeight="1" spans="1:15">
      <c r="A17" s="10">
        <v>10</v>
      </c>
      <c r="B17" s="11" t="s">
        <v>32</v>
      </c>
      <c r="C17" s="12" t="s">
        <v>27</v>
      </c>
      <c r="D17" s="10">
        <v>1</v>
      </c>
      <c r="E17" s="10" t="s">
        <v>23</v>
      </c>
      <c r="F17" s="10">
        <v>3</v>
      </c>
      <c r="G17" s="13">
        <v>96.51</v>
      </c>
      <c r="H17" s="13">
        <v>19.36</v>
      </c>
      <c r="I17" s="13">
        <v>77.15</v>
      </c>
      <c r="J17" s="29">
        <v>7063</v>
      </c>
      <c r="K17" s="29">
        <v>6760</v>
      </c>
      <c r="L17" s="29">
        <f>J17*G17</f>
        <v>681650.13</v>
      </c>
      <c r="M17" s="69">
        <f t="shared" si="1"/>
        <v>652407.6</v>
      </c>
      <c r="N17" s="10" t="s">
        <v>24</v>
      </c>
      <c r="O17" s="10" t="s">
        <v>25</v>
      </c>
    </row>
    <row r="18" customHeight="1" spans="1:15">
      <c r="A18" s="10">
        <v>11</v>
      </c>
      <c r="B18" s="11" t="s">
        <v>32</v>
      </c>
      <c r="C18" s="12" t="s">
        <v>33</v>
      </c>
      <c r="D18" s="10">
        <v>1</v>
      </c>
      <c r="E18" s="10" t="s">
        <v>23</v>
      </c>
      <c r="F18" s="10">
        <v>3</v>
      </c>
      <c r="G18" s="13">
        <v>96.51</v>
      </c>
      <c r="H18" s="13">
        <v>19.36</v>
      </c>
      <c r="I18" s="13">
        <v>77.15</v>
      </c>
      <c r="J18" s="29">
        <v>7300</v>
      </c>
      <c r="K18" s="29">
        <v>6760</v>
      </c>
      <c r="L18" s="29">
        <v>704523</v>
      </c>
      <c r="M18" s="30">
        <f t="shared" si="1"/>
        <v>652407.6</v>
      </c>
      <c r="N18" s="10" t="s">
        <v>24</v>
      </c>
      <c r="O18" s="10" t="s">
        <v>25</v>
      </c>
    </row>
    <row r="19" customHeight="1" spans="1:15">
      <c r="A19" s="10">
        <v>12</v>
      </c>
      <c r="B19" s="11" t="s">
        <v>32</v>
      </c>
      <c r="C19" s="12" t="s">
        <v>28</v>
      </c>
      <c r="D19" s="10">
        <v>2</v>
      </c>
      <c r="E19" s="10" t="s">
        <v>23</v>
      </c>
      <c r="F19" s="10">
        <v>3</v>
      </c>
      <c r="G19" s="13">
        <v>117.73</v>
      </c>
      <c r="H19" s="13">
        <v>23.61</v>
      </c>
      <c r="I19" s="13">
        <v>94.12</v>
      </c>
      <c r="J19" s="29">
        <v>7063</v>
      </c>
      <c r="K19" s="29">
        <v>6760</v>
      </c>
      <c r="L19" s="29">
        <v>831527</v>
      </c>
      <c r="M19" s="30">
        <f t="shared" si="1"/>
        <v>795854.8</v>
      </c>
      <c r="N19" s="10" t="s">
        <v>24</v>
      </c>
      <c r="O19" s="10" t="s">
        <v>25</v>
      </c>
    </row>
    <row r="20" customHeight="1" spans="1:15">
      <c r="A20" s="10">
        <v>13</v>
      </c>
      <c r="B20" s="11" t="s">
        <v>32</v>
      </c>
      <c r="C20" s="12" t="s">
        <v>29</v>
      </c>
      <c r="D20" s="10">
        <v>2</v>
      </c>
      <c r="E20" s="10" t="s">
        <v>23</v>
      </c>
      <c r="F20" s="10">
        <v>3</v>
      </c>
      <c r="G20" s="13">
        <v>117.73</v>
      </c>
      <c r="H20" s="13">
        <v>23.61</v>
      </c>
      <c r="I20" s="13">
        <v>94.12</v>
      </c>
      <c r="J20" s="29">
        <v>7300</v>
      </c>
      <c r="K20" s="29">
        <v>6760</v>
      </c>
      <c r="L20" s="29">
        <v>859429</v>
      </c>
      <c r="M20" s="30">
        <f t="shared" si="1"/>
        <v>795854.8</v>
      </c>
      <c r="N20" s="10" t="s">
        <v>24</v>
      </c>
      <c r="O20" s="10" t="s">
        <v>25</v>
      </c>
    </row>
    <row r="21" customHeight="1" spans="1:15">
      <c r="A21" s="10">
        <v>14</v>
      </c>
      <c r="B21" s="11" t="s">
        <v>32</v>
      </c>
      <c r="C21" s="12" t="s">
        <v>30</v>
      </c>
      <c r="D21" s="10">
        <v>21</v>
      </c>
      <c r="E21" s="10" t="s">
        <v>23</v>
      </c>
      <c r="F21" s="10">
        <v>3</v>
      </c>
      <c r="G21" s="13">
        <v>117.73</v>
      </c>
      <c r="H21" s="13">
        <v>23.61</v>
      </c>
      <c r="I21" s="13">
        <v>94.12</v>
      </c>
      <c r="J21" s="29">
        <v>7596</v>
      </c>
      <c r="K21" s="29">
        <v>6760</v>
      </c>
      <c r="L21" s="29">
        <v>894242</v>
      </c>
      <c r="M21" s="30">
        <f t="shared" si="1"/>
        <v>795854.8</v>
      </c>
      <c r="N21" s="10" t="s">
        <v>24</v>
      </c>
      <c r="O21" s="10" t="s">
        <v>25</v>
      </c>
    </row>
    <row r="22" customHeight="1" spans="1:15">
      <c r="A22" s="10">
        <v>15</v>
      </c>
      <c r="B22" s="11" t="s">
        <v>32</v>
      </c>
      <c r="C22" s="12" t="s">
        <v>31</v>
      </c>
      <c r="D22" s="10">
        <v>21</v>
      </c>
      <c r="E22" s="10" t="s">
        <v>23</v>
      </c>
      <c r="F22" s="10">
        <v>3</v>
      </c>
      <c r="G22" s="13">
        <v>117.73</v>
      </c>
      <c r="H22" s="13">
        <v>23.61</v>
      </c>
      <c r="I22" s="13">
        <v>94.12</v>
      </c>
      <c r="J22" s="29">
        <v>7999</v>
      </c>
      <c r="K22" s="29">
        <v>6820</v>
      </c>
      <c r="L22" s="29">
        <v>941722</v>
      </c>
      <c r="M22" s="30">
        <f t="shared" si="1"/>
        <v>802918.6</v>
      </c>
      <c r="N22" s="10" t="s">
        <v>24</v>
      </c>
      <c r="O22" s="10" t="s">
        <v>25</v>
      </c>
    </row>
    <row r="23" customHeight="1" spans="1:15">
      <c r="A23" s="10">
        <v>16</v>
      </c>
      <c r="B23" s="11" t="s">
        <v>32</v>
      </c>
      <c r="C23" s="12" t="s">
        <v>34</v>
      </c>
      <c r="D23" s="10">
        <v>21</v>
      </c>
      <c r="E23" s="10" t="s">
        <v>23</v>
      </c>
      <c r="F23" s="10">
        <v>3</v>
      </c>
      <c r="G23" s="13">
        <v>96.51</v>
      </c>
      <c r="H23" s="13">
        <v>19.36</v>
      </c>
      <c r="I23" s="13">
        <v>77.15</v>
      </c>
      <c r="J23" s="29">
        <v>7999</v>
      </c>
      <c r="K23" s="29">
        <v>6820</v>
      </c>
      <c r="L23" s="29">
        <v>771983</v>
      </c>
      <c r="M23" s="30">
        <f t="shared" si="1"/>
        <v>658198.2</v>
      </c>
      <c r="N23" s="10" t="s">
        <v>24</v>
      </c>
      <c r="O23" s="10" t="s">
        <v>25</v>
      </c>
    </row>
    <row r="24" customHeight="1" spans="1:15">
      <c r="A24" s="14" t="s">
        <v>35</v>
      </c>
      <c r="B24" s="15"/>
      <c r="C24" s="15"/>
      <c r="D24" s="15"/>
      <c r="E24" s="15"/>
      <c r="F24" s="11"/>
      <c r="G24" s="10">
        <f>SUM(G8:G23)</f>
        <v>1798.8</v>
      </c>
      <c r="H24" s="10">
        <f>SUM(H8:H23)</f>
        <v>360.76</v>
      </c>
      <c r="I24" s="10">
        <f>SUM(I8:I23)</f>
        <v>1438.04</v>
      </c>
      <c r="J24" s="29">
        <f>AVERAGE(J8:J23)</f>
        <v>7323.8125</v>
      </c>
      <c r="K24" s="29">
        <f>AVERAGE(K8:K23)</f>
        <v>6767.5</v>
      </c>
      <c r="L24" s="29">
        <f>SUM(L8:L23)</f>
        <v>13163774.13</v>
      </c>
      <c r="M24" s="29">
        <f>SUM(M8:M23)</f>
        <v>12172742.4</v>
      </c>
      <c r="N24" s="10" t="s">
        <v>24</v>
      </c>
      <c r="O24" s="10" t="s">
        <v>25</v>
      </c>
    </row>
    <row r="25" ht="48" customHeight="1" spans="1:15">
      <c r="A25" s="39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3"/>
      <c r="N25" s="40"/>
      <c r="O25" s="41"/>
    </row>
    <row r="26" ht="58" customHeight="1" spans="1:15">
      <c r="A26" s="18" t="s">
        <v>37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44"/>
      <c r="N26" s="18"/>
      <c r="O26" s="18"/>
    </row>
    <row r="27" customHeight="1" spans="1:15">
      <c r="A27" s="18" t="s">
        <v>38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44"/>
      <c r="N27" s="18"/>
      <c r="O27" s="18"/>
    </row>
    <row r="28" customHeight="1" spans="1:15">
      <c r="A28" s="66" t="s">
        <v>39</v>
      </c>
      <c r="B28" s="66"/>
      <c r="C28" s="6"/>
      <c r="D28" s="6"/>
      <c r="E28" s="6"/>
      <c r="F28" s="6"/>
      <c r="G28" s="6"/>
      <c r="H28" s="6"/>
      <c r="I28" s="6"/>
      <c r="J28" s="6"/>
      <c r="K28" s="6"/>
      <c r="L28" s="6"/>
      <c r="M28" s="27"/>
      <c r="N28" s="27"/>
      <c r="O28" s="27"/>
    </row>
    <row r="29" customHeight="1" spans="1:15">
      <c r="A29" s="6"/>
      <c r="B29" s="67" t="s">
        <v>40</v>
      </c>
      <c r="C29" s="67"/>
      <c r="D29" s="67"/>
      <c r="E29" s="67"/>
      <c r="F29" s="6"/>
      <c r="G29" s="6"/>
      <c r="H29" s="6"/>
      <c r="I29" s="6"/>
      <c r="J29" s="6"/>
      <c r="K29" s="6"/>
      <c r="L29" s="6"/>
      <c r="M29" s="27"/>
      <c r="N29" s="27"/>
      <c r="O29" s="27"/>
    </row>
    <row r="30" customHeight="1" spans="2:15">
      <c r="B30" s="68"/>
      <c r="C30" s="68"/>
      <c r="D30" s="68"/>
      <c r="E30" s="68"/>
      <c r="F30" s="68"/>
      <c r="G30" s="3"/>
      <c r="H30" s="3"/>
      <c r="I30" s="33"/>
      <c r="J30" s="33"/>
      <c r="K30" s="33"/>
      <c r="L30" s="33"/>
      <c r="M30" s="22"/>
      <c r="N30" s="34"/>
      <c r="O30" s="34"/>
    </row>
  </sheetData>
  <autoFilter ref="A7:O25">
    <extLst/>
  </autoFilter>
  <mergeCells count="7">
    <mergeCell ref="A2:O2"/>
    <mergeCell ref="A6:E6"/>
    <mergeCell ref="A24:F24"/>
    <mergeCell ref="A25:O25"/>
    <mergeCell ref="A26:O26"/>
    <mergeCell ref="A27:O27"/>
    <mergeCell ref="A28:B28"/>
  </mergeCells>
  <pageMargins left="0.354166666666667" right="0.314583333333333" top="0.354166666666667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pane ySplit="7" topLeftCell="A8" activePane="bottomLeft" state="frozen"/>
      <selection/>
      <selection pane="bottomLeft" activeCell="G17" sqref="G17"/>
    </sheetView>
  </sheetViews>
  <sheetFormatPr defaultColWidth="9" defaultRowHeight="27" customHeight="1"/>
  <cols>
    <col min="1" max="1" width="7.625" style="1" customWidth="1"/>
    <col min="2" max="2" width="8.875" style="37" customWidth="1"/>
    <col min="3" max="3" width="9" style="37"/>
    <col min="4" max="4" width="6.375" style="1" customWidth="1"/>
    <col min="5" max="5" width="9" style="1"/>
    <col min="6" max="6" width="5.125" style="1" customWidth="1"/>
    <col min="7" max="9" width="10.375" style="1"/>
    <col min="10" max="10" width="9.75" style="1" customWidth="1"/>
    <col min="11" max="11" width="9" style="1"/>
    <col min="12" max="12" width="13.25" style="1" customWidth="1"/>
    <col min="13" max="13" width="13.25" style="42" customWidth="1"/>
    <col min="14" max="14" width="11" style="1" customWidth="1"/>
    <col min="15" max="16384" width="9" style="1"/>
  </cols>
  <sheetData>
    <row r="1" ht="12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9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6">
      <c r="A4" s="5" t="s">
        <v>1</v>
      </c>
      <c r="B4" s="6"/>
      <c r="C4" s="6"/>
      <c r="D4" s="6"/>
      <c r="E4" s="6"/>
      <c r="F4" s="6"/>
      <c r="G4" s="6"/>
      <c r="H4" s="6"/>
      <c r="I4" s="6"/>
      <c r="J4" s="24"/>
      <c r="K4" s="25" t="s">
        <v>2</v>
      </c>
      <c r="L4" s="26"/>
      <c r="M4" s="27"/>
      <c r="N4" s="27"/>
      <c r="O4" s="27"/>
      <c r="P4" s="24"/>
    </row>
    <row r="5" ht="23" customHeight="1" spans="1:16">
      <c r="A5" s="6"/>
      <c r="B5" s="6"/>
      <c r="C5" s="6"/>
      <c r="D5" s="6"/>
      <c r="E5" s="6"/>
      <c r="F5" s="6"/>
      <c r="G5" s="6"/>
      <c r="H5" s="6"/>
      <c r="I5" s="6"/>
      <c r="J5" s="24"/>
      <c r="K5" s="25" t="s">
        <v>3</v>
      </c>
      <c r="L5" s="26"/>
      <c r="M5" s="27"/>
      <c r="N5" s="27"/>
      <c r="O5" s="27"/>
      <c r="P5" s="24"/>
    </row>
    <row r="6" customHeight="1" spans="1:16">
      <c r="A6" s="7" t="s">
        <v>4</v>
      </c>
      <c r="B6" s="7"/>
      <c r="C6" s="7"/>
      <c r="D6" s="7"/>
      <c r="E6" s="7"/>
      <c r="F6" s="7"/>
      <c r="G6" s="7"/>
      <c r="H6" s="7"/>
      <c r="I6" s="6"/>
      <c r="J6" s="24"/>
      <c r="K6" s="25" t="s">
        <v>5</v>
      </c>
      <c r="L6" s="26"/>
      <c r="M6" s="27"/>
      <c r="N6" s="27"/>
      <c r="O6" s="27"/>
      <c r="P6" s="24"/>
    </row>
    <row r="7" ht="73" customHeight="1" spans="1:16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8" t="s">
        <v>41</v>
      </c>
      <c r="K7" s="28" t="s">
        <v>42</v>
      </c>
      <c r="L7" s="8" t="s">
        <v>17</v>
      </c>
      <c r="M7" s="28" t="s">
        <v>18</v>
      </c>
      <c r="N7" s="8" t="s">
        <v>19</v>
      </c>
      <c r="O7" s="8" t="s">
        <v>20</v>
      </c>
      <c r="P7" s="24"/>
    </row>
    <row r="8" customHeight="1" spans="1:16">
      <c r="A8" s="10">
        <v>1</v>
      </c>
      <c r="B8" s="11" t="s">
        <v>32</v>
      </c>
      <c r="C8" s="12" t="s">
        <v>43</v>
      </c>
      <c r="D8" s="10">
        <v>19</v>
      </c>
      <c r="E8" s="10" t="s">
        <v>23</v>
      </c>
      <c r="F8" s="10">
        <v>3</v>
      </c>
      <c r="G8" s="13">
        <v>117.73</v>
      </c>
      <c r="H8" s="13">
        <v>23.61</v>
      </c>
      <c r="I8" s="13">
        <v>94.12</v>
      </c>
      <c r="J8" s="29">
        <v>7596</v>
      </c>
      <c r="K8" s="29">
        <f>J8*1.05</f>
        <v>7975.8</v>
      </c>
      <c r="L8" s="29">
        <v>894242</v>
      </c>
      <c r="M8" s="30">
        <f>K8*G8</f>
        <v>938990.934</v>
      </c>
      <c r="N8" s="10" t="s">
        <v>24</v>
      </c>
      <c r="O8" s="10" t="s">
        <v>25</v>
      </c>
      <c r="P8" s="24"/>
    </row>
    <row r="9" customHeight="1" spans="1:16">
      <c r="A9" s="10">
        <v>2</v>
      </c>
      <c r="B9" s="11" t="s">
        <v>32</v>
      </c>
      <c r="C9" s="12" t="s">
        <v>44</v>
      </c>
      <c r="D9" s="10">
        <v>20</v>
      </c>
      <c r="E9" s="10" t="s">
        <v>23</v>
      </c>
      <c r="F9" s="10">
        <v>3</v>
      </c>
      <c r="G9" s="13">
        <v>117.73</v>
      </c>
      <c r="H9" s="13">
        <v>23.61</v>
      </c>
      <c r="I9" s="13">
        <v>94.12</v>
      </c>
      <c r="J9" s="29">
        <v>7596</v>
      </c>
      <c r="K9" s="29">
        <f>J9*1.05</f>
        <v>7975.8</v>
      </c>
      <c r="L9" s="29">
        <v>894242</v>
      </c>
      <c r="M9" s="30">
        <f>K9*G9</f>
        <v>938990.934</v>
      </c>
      <c r="N9" s="10" t="s">
        <v>24</v>
      </c>
      <c r="O9" s="10" t="s">
        <v>25</v>
      </c>
      <c r="P9" s="24"/>
    </row>
    <row r="10" customHeight="1" spans="1:16">
      <c r="A10" s="10">
        <v>3</v>
      </c>
      <c r="B10" s="11" t="s">
        <v>32</v>
      </c>
      <c r="C10" s="12" t="s">
        <v>45</v>
      </c>
      <c r="D10" s="10">
        <v>20</v>
      </c>
      <c r="E10" s="10" t="s">
        <v>23</v>
      </c>
      <c r="F10" s="10">
        <v>3</v>
      </c>
      <c r="G10" s="13">
        <v>96.51</v>
      </c>
      <c r="H10" s="13">
        <v>19.36</v>
      </c>
      <c r="I10" s="13">
        <v>77.15</v>
      </c>
      <c r="J10" s="29">
        <v>7596</v>
      </c>
      <c r="K10" s="29">
        <f>J10*1.05</f>
        <v>7975.8</v>
      </c>
      <c r="L10" s="29">
        <v>733061</v>
      </c>
      <c r="M10" s="30">
        <f>K10*G10</f>
        <v>769744.458</v>
      </c>
      <c r="N10" s="10" t="s">
        <v>24</v>
      </c>
      <c r="O10" s="10" t="s">
        <v>25</v>
      </c>
      <c r="P10" s="24"/>
    </row>
    <row r="11" s="37" customFormat="1" customHeight="1" spans="1:16">
      <c r="A11" s="10">
        <v>4</v>
      </c>
      <c r="B11" s="11" t="s">
        <v>32</v>
      </c>
      <c r="C11" s="12" t="s">
        <v>46</v>
      </c>
      <c r="D11" s="10">
        <v>20</v>
      </c>
      <c r="E11" s="10" t="s">
        <v>23</v>
      </c>
      <c r="F11" s="10">
        <v>3</v>
      </c>
      <c r="G11" s="13">
        <v>96.51</v>
      </c>
      <c r="H11" s="13">
        <v>19.36</v>
      </c>
      <c r="I11" s="13">
        <v>77.15</v>
      </c>
      <c r="J11" s="29">
        <v>7999</v>
      </c>
      <c r="K11" s="29">
        <f>J11*1.05</f>
        <v>8398.95</v>
      </c>
      <c r="L11" s="29">
        <f>J11*G11</f>
        <v>771983.49</v>
      </c>
      <c r="M11" s="69">
        <f>K11*G11</f>
        <v>810582.6645</v>
      </c>
      <c r="N11" s="10" t="s">
        <v>24</v>
      </c>
      <c r="O11" s="10" t="s">
        <v>25</v>
      </c>
      <c r="P11" s="26"/>
    </row>
    <row r="12" customHeight="1" spans="1:16">
      <c r="A12" s="14" t="s">
        <v>35</v>
      </c>
      <c r="B12" s="15"/>
      <c r="C12" s="15"/>
      <c r="D12" s="15"/>
      <c r="E12" s="15"/>
      <c r="F12" s="11"/>
      <c r="G12" s="10">
        <f>SUM(G8:G11)</f>
        <v>428.48</v>
      </c>
      <c r="H12" s="10">
        <f>SUM(H8:H11)</f>
        <v>85.94</v>
      </c>
      <c r="I12" s="10">
        <f>SUM(I8:I11)</f>
        <v>342.54</v>
      </c>
      <c r="J12" s="29">
        <f>AVERAGE(J8:J11)</f>
        <v>7696.75</v>
      </c>
      <c r="K12" s="29">
        <f>AVERAGE(K8:K11)</f>
        <v>8081.5875</v>
      </c>
      <c r="L12" s="29">
        <f>SUM(L8:L11)</f>
        <v>3293528.49</v>
      </c>
      <c r="M12" s="29">
        <f>SUM(M8:M11)</f>
        <v>3458308.9905</v>
      </c>
      <c r="N12" s="10" t="s">
        <v>24</v>
      </c>
      <c r="O12" s="10" t="s">
        <v>25</v>
      </c>
      <c r="P12" s="24"/>
    </row>
    <row r="13" ht="43" customHeight="1" spans="1:16">
      <c r="A13" s="39" t="s">
        <v>47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3"/>
      <c r="N13" s="40"/>
      <c r="O13" s="41"/>
      <c r="P13" s="24"/>
    </row>
    <row r="14" ht="42" customHeight="1" spans="1:16">
      <c r="A14" s="18" t="s">
        <v>37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44"/>
      <c r="N14" s="18"/>
      <c r="O14" s="18"/>
      <c r="P14" s="24"/>
    </row>
    <row r="15" customHeight="1" spans="1:16">
      <c r="A15" s="18" t="s">
        <v>38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44"/>
      <c r="N15" s="18"/>
      <c r="O15" s="18"/>
      <c r="P15" s="24"/>
    </row>
    <row r="16" customHeight="1" spans="1:16">
      <c r="A16" s="66" t="s">
        <v>39</v>
      </c>
      <c r="B16" s="66"/>
      <c r="C16" s="6"/>
      <c r="D16" s="6"/>
      <c r="E16" s="6"/>
      <c r="F16" s="6"/>
      <c r="G16" s="6"/>
      <c r="H16" s="6"/>
      <c r="I16" s="6"/>
      <c r="J16" s="6"/>
      <c r="K16" s="6"/>
      <c r="L16" s="6"/>
      <c r="M16" s="27"/>
      <c r="N16" s="27"/>
      <c r="O16" s="27"/>
      <c r="P16" s="24"/>
    </row>
    <row r="17" customHeight="1" spans="1:16">
      <c r="A17" s="6"/>
      <c r="B17" s="67" t="s">
        <v>40</v>
      </c>
      <c r="C17" s="67"/>
      <c r="D17" s="67"/>
      <c r="E17" s="67"/>
      <c r="F17" s="6"/>
      <c r="G17" s="6"/>
      <c r="H17" s="6"/>
      <c r="I17" s="6"/>
      <c r="J17" s="6"/>
      <c r="K17" s="6"/>
      <c r="L17" s="6"/>
      <c r="M17" s="27"/>
      <c r="N17" s="27"/>
      <c r="O17" s="27"/>
      <c r="P17" s="24"/>
    </row>
    <row r="18" customHeight="1" spans="2:15">
      <c r="B18" s="68"/>
      <c r="C18" s="68"/>
      <c r="D18" s="68"/>
      <c r="E18" s="68"/>
      <c r="F18" s="68"/>
      <c r="G18" s="3"/>
      <c r="H18" s="3"/>
      <c r="I18" s="33"/>
      <c r="J18" s="33"/>
      <c r="K18" s="33"/>
      <c r="L18" s="33"/>
      <c r="M18" s="22"/>
      <c r="N18" s="34"/>
      <c r="O18" s="34"/>
    </row>
  </sheetData>
  <autoFilter ref="A7:O17">
    <extLst/>
  </autoFilter>
  <mergeCells count="7">
    <mergeCell ref="A2:O2"/>
    <mergeCell ref="A6:E6"/>
    <mergeCell ref="A12:F12"/>
    <mergeCell ref="A13:O13"/>
    <mergeCell ref="A14:O14"/>
    <mergeCell ref="A15:O15"/>
    <mergeCell ref="A16:B16"/>
  </mergeCells>
  <pageMargins left="0.354166666666667" right="0.314583333333333" top="0.354166666666667" bottom="0.354166666666667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9" workbookViewId="0">
      <selection activeCell="L22" sqref="L22"/>
    </sheetView>
  </sheetViews>
  <sheetFormatPr defaultColWidth="9" defaultRowHeight="28" customHeight="1"/>
  <cols>
    <col min="1" max="1" width="5.375" style="1" customWidth="1"/>
    <col min="2" max="2" width="10.125" style="1" customWidth="1"/>
    <col min="3" max="3" width="9" style="37"/>
    <col min="4" max="4" width="7" style="1" customWidth="1"/>
    <col min="5" max="5" width="7.75" style="1" customWidth="1"/>
    <col min="6" max="6" width="6.875" style="1" customWidth="1"/>
    <col min="7" max="7" width="10.375" style="1"/>
    <col min="8" max="8" width="10.625" style="1" customWidth="1"/>
    <col min="9" max="9" width="10.375" style="1"/>
    <col min="10" max="10" width="9.125" style="1"/>
    <col min="11" max="11" width="9" style="1"/>
    <col min="12" max="12" width="13.25" style="1"/>
    <col min="13" max="13" width="13.25" style="1" customWidth="1"/>
    <col min="14" max="14" width="9.5" style="1" customWidth="1"/>
    <col min="15" max="15" width="9.375" style="1" customWidth="1"/>
    <col min="16" max="16384" width="9" style="1"/>
  </cols>
  <sheetData>
    <row r="1" ht="14" customHeight="1"/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4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4"/>
      <c r="K4" s="25" t="s">
        <v>2</v>
      </c>
      <c r="L4" s="26"/>
      <c r="M4" s="27"/>
      <c r="N4" s="27"/>
      <c r="O4" s="27"/>
    </row>
    <row r="5" ht="23" customHeight="1" spans="1:15">
      <c r="A5" s="6"/>
      <c r="B5" s="6"/>
      <c r="C5" s="6"/>
      <c r="D5" s="6"/>
      <c r="E5" s="6"/>
      <c r="F5" s="6"/>
      <c r="G5" s="6"/>
      <c r="H5" s="6"/>
      <c r="I5" s="6"/>
      <c r="J5" s="24"/>
      <c r="K5" s="25" t="s">
        <v>3</v>
      </c>
      <c r="L5" s="26"/>
      <c r="M5" s="27"/>
      <c r="N5" s="27"/>
      <c r="O5" s="27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24"/>
      <c r="K6" s="25" t="s">
        <v>5</v>
      </c>
      <c r="L6" s="26"/>
      <c r="M6" s="27"/>
      <c r="N6" s="27"/>
      <c r="O6" s="27"/>
    </row>
    <row r="7" ht="77.25" spans="1:15">
      <c r="A7" s="10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8" t="s">
        <v>41</v>
      </c>
      <c r="K7" s="28" t="s">
        <v>42</v>
      </c>
      <c r="L7" s="8" t="s">
        <v>17</v>
      </c>
      <c r="M7" s="8" t="s">
        <v>18</v>
      </c>
      <c r="N7" s="8" t="s">
        <v>19</v>
      </c>
      <c r="O7" s="8" t="s">
        <v>20</v>
      </c>
    </row>
    <row r="8" ht="33" customHeight="1" spans="1:15">
      <c r="A8" s="10">
        <v>1</v>
      </c>
      <c r="B8" s="11" t="s">
        <v>48</v>
      </c>
      <c r="C8" s="12" t="s">
        <v>22</v>
      </c>
      <c r="D8" s="10">
        <v>1</v>
      </c>
      <c r="E8" s="10" t="s">
        <v>23</v>
      </c>
      <c r="F8" s="10">
        <v>3</v>
      </c>
      <c r="G8" s="13">
        <v>116.58</v>
      </c>
      <c r="H8" s="13">
        <v>22.46</v>
      </c>
      <c r="I8" s="13">
        <v>94.12</v>
      </c>
      <c r="J8" s="29">
        <v>6893</v>
      </c>
      <c r="K8" s="29">
        <v>6700</v>
      </c>
      <c r="L8" s="29">
        <v>803598</v>
      </c>
      <c r="M8" s="30">
        <f t="shared" ref="M8:M17" si="0">K8*G8</f>
        <v>781086</v>
      </c>
      <c r="N8" s="10" t="s">
        <v>24</v>
      </c>
      <c r="O8" s="10" t="s">
        <v>25</v>
      </c>
    </row>
    <row r="9" ht="33" customHeight="1" spans="1:15">
      <c r="A9" s="10">
        <v>2</v>
      </c>
      <c r="B9" s="11" t="s">
        <v>48</v>
      </c>
      <c r="C9" s="12" t="s">
        <v>26</v>
      </c>
      <c r="D9" s="10">
        <v>1</v>
      </c>
      <c r="E9" s="10" t="s">
        <v>23</v>
      </c>
      <c r="F9" s="10">
        <v>3</v>
      </c>
      <c r="G9" s="13">
        <v>116.58</v>
      </c>
      <c r="H9" s="13">
        <v>22.46</v>
      </c>
      <c r="I9" s="13">
        <v>94.12</v>
      </c>
      <c r="J9" s="29">
        <v>6893</v>
      </c>
      <c r="K9" s="29">
        <v>6700</v>
      </c>
      <c r="L9" s="29">
        <v>803598</v>
      </c>
      <c r="M9" s="30">
        <f t="shared" si="0"/>
        <v>781086</v>
      </c>
      <c r="N9" s="10" t="s">
        <v>24</v>
      </c>
      <c r="O9" s="10" t="s">
        <v>25</v>
      </c>
    </row>
    <row r="10" ht="33" customHeight="1" spans="1:15">
      <c r="A10" s="10">
        <v>3</v>
      </c>
      <c r="B10" s="11" t="s">
        <v>48</v>
      </c>
      <c r="C10" s="12" t="s">
        <v>27</v>
      </c>
      <c r="D10" s="10">
        <v>1</v>
      </c>
      <c r="E10" s="10" t="s">
        <v>23</v>
      </c>
      <c r="F10" s="10">
        <v>3</v>
      </c>
      <c r="G10" s="13">
        <v>107.06</v>
      </c>
      <c r="H10" s="13">
        <v>20.63</v>
      </c>
      <c r="I10" s="13">
        <v>86.43</v>
      </c>
      <c r="J10" s="29">
        <v>6893</v>
      </c>
      <c r="K10" s="29">
        <v>6700</v>
      </c>
      <c r="L10" s="29">
        <v>737975</v>
      </c>
      <c r="M10" s="30">
        <f t="shared" si="0"/>
        <v>717302</v>
      </c>
      <c r="N10" s="10" t="s">
        <v>24</v>
      </c>
      <c r="O10" s="10" t="s">
        <v>25</v>
      </c>
    </row>
    <row r="11" ht="33" customHeight="1" spans="1:15">
      <c r="A11" s="10">
        <v>4</v>
      </c>
      <c r="B11" s="11" t="s">
        <v>48</v>
      </c>
      <c r="C11" s="12" t="s">
        <v>33</v>
      </c>
      <c r="D11" s="10">
        <v>1</v>
      </c>
      <c r="E11" s="10" t="s">
        <v>23</v>
      </c>
      <c r="F11" s="10">
        <v>3</v>
      </c>
      <c r="G11" s="13">
        <v>107.06</v>
      </c>
      <c r="H11" s="13">
        <v>20.63</v>
      </c>
      <c r="I11" s="13">
        <v>86.43</v>
      </c>
      <c r="J11" s="29">
        <v>6893</v>
      </c>
      <c r="K11" s="29">
        <v>6700</v>
      </c>
      <c r="L11" s="29">
        <v>737975</v>
      </c>
      <c r="M11" s="30">
        <f t="shared" si="0"/>
        <v>717302</v>
      </c>
      <c r="N11" s="10" t="s">
        <v>24</v>
      </c>
      <c r="O11" s="10" t="s">
        <v>25</v>
      </c>
    </row>
    <row r="12" ht="33" customHeight="1" spans="1:15">
      <c r="A12" s="10">
        <v>5</v>
      </c>
      <c r="B12" s="11" t="s">
        <v>48</v>
      </c>
      <c r="C12" s="12" t="s">
        <v>28</v>
      </c>
      <c r="D12" s="10">
        <v>2</v>
      </c>
      <c r="E12" s="10" t="s">
        <v>23</v>
      </c>
      <c r="F12" s="10">
        <v>3</v>
      </c>
      <c r="G12" s="13">
        <v>116.58</v>
      </c>
      <c r="H12" s="13">
        <v>22.46</v>
      </c>
      <c r="I12" s="13">
        <v>94.12</v>
      </c>
      <c r="J12" s="29">
        <v>6893</v>
      </c>
      <c r="K12" s="29">
        <v>6700</v>
      </c>
      <c r="L12" s="29">
        <v>803598</v>
      </c>
      <c r="M12" s="30">
        <f t="shared" si="0"/>
        <v>781086</v>
      </c>
      <c r="N12" s="10" t="s">
        <v>24</v>
      </c>
      <c r="O12" s="10" t="s">
        <v>25</v>
      </c>
    </row>
    <row r="13" ht="33" customHeight="1" spans="1:15">
      <c r="A13" s="10">
        <v>6</v>
      </c>
      <c r="B13" s="11" t="s">
        <v>48</v>
      </c>
      <c r="C13" s="12" t="s">
        <v>49</v>
      </c>
      <c r="D13" s="10">
        <v>2</v>
      </c>
      <c r="E13" s="10" t="s">
        <v>23</v>
      </c>
      <c r="F13" s="10">
        <v>3</v>
      </c>
      <c r="G13" s="13">
        <v>107.06</v>
      </c>
      <c r="H13" s="13">
        <v>20.63</v>
      </c>
      <c r="I13" s="13">
        <v>86.43</v>
      </c>
      <c r="J13" s="29">
        <v>6893</v>
      </c>
      <c r="K13" s="29">
        <v>6700</v>
      </c>
      <c r="L13" s="29">
        <v>737975</v>
      </c>
      <c r="M13" s="30">
        <f t="shared" si="0"/>
        <v>717302</v>
      </c>
      <c r="N13" s="10" t="s">
        <v>24</v>
      </c>
      <c r="O13" s="10" t="s">
        <v>25</v>
      </c>
    </row>
    <row r="14" ht="33" customHeight="1" spans="1:15">
      <c r="A14" s="10">
        <v>7</v>
      </c>
      <c r="B14" s="11" t="s">
        <v>48</v>
      </c>
      <c r="C14" s="12" t="s">
        <v>50</v>
      </c>
      <c r="D14" s="10">
        <v>13</v>
      </c>
      <c r="E14" s="10" t="s">
        <v>23</v>
      </c>
      <c r="F14" s="10">
        <v>3</v>
      </c>
      <c r="G14" s="13">
        <v>107.06</v>
      </c>
      <c r="H14" s="13">
        <v>20.63</v>
      </c>
      <c r="I14" s="13">
        <v>86.43</v>
      </c>
      <c r="J14" s="29">
        <v>8100</v>
      </c>
      <c r="K14" s="29">
        <v>6893</v>
      </c>
      <c r="L14" s="29">
        <f>J14*G14</f>
        <v>867186</v>
      </c>
      <c r="M14" s="30">
        <f t="shared" si="0"/>
        <v>737964.58</v>
      </c>
      <c r="N14" s="10" t="s">
        <v>24</v>
      </c>
      <c r="O14" s="10" t="s">
        <v>25</v>
      </c>
    </row>
    <row r="15" ht="33" customHeight="1" spans="1:15">
      <c r="A15" s="10">
        <v>8</v>
      </c>
      <c r="B15" s="11" t="s">
        <v>48</v>
      </c>
      <c r="C15" s="12" t="s">
        <v>30</v>
      </c>
      <c r="D15" s="10">
        <v>21</v>
      </c>
      <c r="E15" s="10" t="s">
        <v>23</v>
      </c>
      <c r="F15" s="10">
        <v>3</v>
      </c>
      <c r="G15" s="13">
        <v>116.58</v>
      </c>
      <c r="H15" s="13">
        <v>22.46</v>
      </c>
      <c r="I15" s="13">
        <v>94.12</v>
      </c>
      <c r="J15" s="29">
        <v>7695</v>
      </c>
      <c r="K15" s="29">
        <v>6760</v>
      </c>
      <c r="L15" s="29">
        <f>J15*G15</f>
        <v>897083.1</v>
      </c>
      <c r="M15" s="30">
        <f t="shared" si="0"/>
        <v>788080.8</v>
      </c>
      <c r="N15" s="10" t="s">
        <v>24</v>
      </c>
      <c r="O15" s="10" t="s">
        <v>25</v>
      </c>
    </row>
    <row r="16" ht="33" customHeight="1" spans="1:15">
      <c r="A16" s="10">
        <v>9</v>
      </c>
      <c r="B16" s="11" t="s">
        <v>48</v>
      </c>
      <c r="C16" s="12" t="s">
        <v>31</v>
      </c>
      <c r="D16" s="10">
        <v>21</v>
      </c>
      <c r="E16" s="10" t="s">
        <v>23</v>
      </c>
      <c r="F16" s="10">
        <v>3</v>
      </c>
      <c r="G16" s="13">
        <v>116.58</v>
      </c>
      <c r="H16" s="13">
        <v>22.46</v>
      </c>
      <c r="I16" s="13">
        <v>94.12</v>
      </c>
      <c r="J16" s="29">
        <v>7695</v>
      </c>
      <c r="K16" s="29">
        <v>6760</v>
      </c>
      <c r="L16" s="29">
        <f>J16*G16</f>
        <v>897083.1</v>
      </c>
      <c r="M16" s="30">
        <f t="shared" si="0"/>
        <v>788080.8</v>
      </c>
      <c r="N16" s="10" t="s">
        <v>24</v>
      </c>
      <c r="O16" s="10" t="s">
        <v>25</v>
      </c>
    </row>
    <row r="17" ht="33" customHeight="1" spans="1:15">
      <c r="A17" s="10">
        <v>10</v>
      </c>
      <c r="B17" s="11" t="s">
        <v>48</v>
      </c>
      <c r="C17" s="12" t="s">
        <v>34</v>
      </c>
      <c r="D17" s="10">
        <v>21</v>
      </c>
      <c r="E17" s="10" t="s">
        <v>23</v>
      </c>
      <c r="F17" s="10">
        <v>3</v>
      </c>
      <c r="G17" s="13">
        <v>107.06</v>
      </c>
      <c r="H17" s="13">
        <v>20.63</v>
      </c>
      <c r="I17" s="13">
        <v>86.43</v>
      </c>
      <c r="J17" s="29">
        <v>7695</v>
      </c>
      <c r="K17" s="29">
        <v>6760</v>
      </c>
      <c r="L17" s="29">
        <f>J17*G17</f>
        <v>823826.7</v>
      </c>
      <c r="M17" s="30">
        <f t="shared" si="0"/>
        <v>723725.6</v>
      </c>
      <c r="N17" s="10" t="s">
        <v>24</v>
      </c>
      <c r="O17" s="10" t="s">
        <v>25</v>
      </c>
    </row>
    <row r="18" ht="33" customHeight="1" spans="1:15">
      <c r="A18" s="14" t="s">
        <v>35</v>
      </c>
      <c r="B18" s="15"/>
      <c r="C18" s="15"/>
      <c r="D18" s="15"/>
      <c r="E18" s="15"/>
      <c r="F18" s="11"/>
      <c r="G18" s="10">
        <f>SUM(G8:G17)</f>
        <v>1118.2</v>
      </c>
      <c r="H18" s="10">
        <f>SUM(H8:H17)</f>
        <v>215.45</v>
      </c>
      <c r="I18" s="10">
        <f>SUM(I8:I17)</f>
        <v>902.75</v>
      </c>
      <c r="J18" s="29">
        <f>AVERAGE(J8:J17)</f>
        <v>7254.3</v>
      </c>
      <c r="K18" s="29">
        <f>AVERAGE(K8:K17)</f>
        <v>6737.3</v>
      </c>
      <c r="L18" s="29">
        <f>SUM(L8:L17)</f>
        <v>8109897.9</v>
      </c>
      <c r="M18" s="29">
        <f>SUM(M8:M17)</f>
        <v>7533015.78</v>
      </c>
      <c r="N18" s="10"/>
      <c r="O18" s="10"/>
    </row>
    <row r="19" s="63" customFormat="1" ht="41" customHeight="1" spans="1:15">
      <c r="A19" s="39" t="s">
        <v>51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ht="54" customHeight="1" spans="1:15">
      <c r="A20" s="18" t="s">
        <v>37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4" customHeight="1" spans="1:15">
      <c r="A21" s="18" t="s">
        <v>38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4" customHeight="1" spans="1:15">
      <c r="A22" s="64" t="s">
        <v>39</v>
      </c>
      <c r="B22" s="64"/>
      <c r="C22" s="6"/>
      <c r="D22" s="6"/>
      <c r="E22" s="6"/>
      <c r="F22" s="6"/>
      <c r="G22" s="6"/>
      <c r="H22" s="6"/>
      <c r="I22" s="6"/>
      <c r="J22" s="64"/>
      <c r="K22" s="27"/>
      <c r="L22" s="27"/>
      <c r="M22" s="27"/>
      <c r="N22" s="6"/>
      <c r="O22" s="6"/>
    </row>
    <row r="23" ht="24" customHeight="1" spans="1:15">
      <c r="A23" s="6"/>
      <c r="B23" s="24"/>
      <c r="C23" s="6" t="s">
        <v>40</v>
      </c>
      <c r="D23" s="6"/>
      <c r="E23" s="6"/>
      <c r="F23" s="6"/>
      <c r="G23" s="6"/>
      <c r="H23" s="6"/>
      <c r="I23" s="6"/>
      <c r="J23" s="64"/>
      <c r="K23" s="27"/>
      <c r="L23" s="27"/>
      <c r="M23" s="27"/>
      <c r="N23" s="6"/>
      <c r="O23" s="6"/>
    </row>
    <row r="24" customHeight="1" spans="2:15">
      <c r="B24" s="3"/>
      <c r="C24" s="3"/>
      <c r="D24" s="3"/>
      <c r="E24" s="3"/>
      <c r="F24" s="3"/>
      <c r="G24" s="3"/>
      <c r="H24" s="33"/>
      <c r="I24" s="33"/>
      <c r="J24" s="65"/>
      <c r="K24" s="22"/>
      <c r="L24" s="34"/>
      <c r="M24" s="34"/>
      <c r="N24" s="3"/>
      <c r="O24" s="33"/>
    </row>
  </sheetData>
  <autoFilter ref="A7:O24">
    <sortState ref="A7:O24">
      <sortCondition ref="D7"/>
    </sortState>
    <extLst/>
  </autoFilter>
  <mergeCells count="7">
    <mergeCell ref="A2:O2"/>
    <mergeCell ref="A6:E6"/>
    <mergeCell ref="A18:F18"/>
    <mergeCell ref="A19:O19"/>
    <mergeCell ref="A20:O20"/>
    <mergeCell ref="A21:O21"/>
    <mergeCell ref="A22:B22"/>
  </mergeCells>
  <printOptions horizontalCentered="1"/>
  <pageMargins left="0.354166666666667" right="0.354166666666667" top="0.432638888888889" bottom="0.354166666666667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A2" workbookViewId="0">
      <selection activeCell="Q13" sqref="Q13"/>
    </sheetView>
  </sheetViews>
  <sheetFormatPr defaultColWidth="9" defaultRowHeight="28" customHeight="1"/>
  <cols>
    <col min="1" max="1" width="7.875" style="1" customWidth="1"/>
    <col min="2" max="2" width="8.5" style="1" customWidth="1"/>
    <col min="3" max="3" width="9" style="1"/>
    <col min="4" max="4" width="5.375" style="1" customWidth="1"/>
    <col min="5" max="5" width="9" style="1"/>
    <col min="6" max="6" width="4.875" style="1" customWidth="1"/>
    <col min="7" max="8" width="9.125" style="1"/>
    <col min="9" max="9" width="10.375" style="1"/>
    <col min="10" max="10" width="10" style="1" customWidth="1"/>
    <col min="11" max="11" width="9" style="1"/>
    <col min="12" max="13" width="13.25" style="1" customWidth="1"/>
    <col min="14" max="16384" width="9" style="1"/>
  </cols>
  <sheetData>
    <row r="1" ht="13" customHeight="1" spans="1:15">
      <c r="A1" s="3"/>
      <c r="B1" s="3"/>
      <c r="C1" s="3"/>
      <c r="D1" s="3"/>
      <c r="E1" s="3"/>
      <c r="F1" s="3"/>
      <c r="G1" s="3"/>
      <c r="H1" s="3"/>
      <c r="I1" s="3"/>
      <c r="J1" s="34"/>
      <c r="K1" s="34"/>
      <c r="L1" s="34"/>
      <c r="M1" s="34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45" t="s">
        <v>52</v>
      </c>
      <c r="B4" s="33"/>
      <c r="C4" s="33"/>
      <c r="D4" s="33"/>
      <c r="E4" s="33"/>
      <c r="F4" s="33"/>
      <c r="G4" s="33"/>
      <c r="H4" s="33"/>
      <c r="I4" s="33"/>
      <c r="J4" s="56"/>
      <c r="K4" s="57" t="s">
        <v>2</v>
      </c>
      <c r="L4" s="58"/>
      <c r="M4" s="22"/>
      <c r="N4" s="22"/>
      <c r="O4" s="22"/>
    </row>
    <row r="5" ht="21" customHeight="1" spans="1:15">
      <c r="A5" s="33"/>
      <c r="B5" s="33"/>
      <c r="C5" s="33"/>
      <c r="D5" s="33"/>
      <c r="E5" s="33"/>
      <c r="F5" s="33"/>
      <c r="G5" s="33"/>
      <c r="H5" s="33"/>
      <c r="I5" s="33"/>
      <c r="J5" s="56"/>
      <c r="K5" s="57" t="s">
        <v>3</v>
      </c>
      <c r="L5" s="58"/>
      <c r="M5" s="22"/>
      <c r="N5" s="22"/>
      <c r="O5" s="22"/>
    </row>
    <row r="6" customHeight="1" spans="1:15">
      <c r="A6" s="46" t="s">
        <v>4</v>
      </c>
      <c r="B6" s="46"/>
      <c r="C6" s="46"/>
      <c r="D6" s="46"/>
      <c r="E6" s="46"/>
      <c r="F6" s="46"/>
      <c r="G6" s="46"/>
      <c r="H6" s="46"/>
      <c r="I6" s="33"/>
      <c r="J6" s="56"/>
      <c r="K6" s="57" t="s">
        <v>5</v>
      </c>
      <c r="L6" s="58"/>
      <c r="M6" s="22"/>
      <c r="N6" s="22"/>
      <c r="O6" s="22"/>
    </row>
    <row r="7" ht="75" customHeight="1" spans="1:15">
      <c r="A7" s="47" t="s">
        <v>6</v>
      </c>
      <c r="B7" s="48" t="s">
        <v>7</v>
      </c>
      <c r="C7" s="47" t="s">
        <v>8</v>
      </c>
      <c r="D7" s="47" t="s">
        <v>9</v>
      </c>
      <c r="E7" s="47" t="s">
        <v>10</v>
      </c>
      <c r="F7" s="47" t="s">
        <v>11</v>
      </c>
      <c r="G7" s="47" t="s">
        <v>53</v>
      </c>
      <c r="H7" s="47" t="s">
        <v>54</v>
      </c>
      <c r="I7" s="47" t="s">
        <v>55</v>
      </c>
      <c r="J7" s="59" t="s">
        <v>41</v>
      </c>
      <c r="K7" s="60" t="s">
        <v>42</v>
      </c>
      <c r="L7" s="59" t="s">
        <v>17</v>
      </c>
      <c r="M7" s="47" t="s">
        <v>18</v>
      </c>
      <c r="N7" s="47" t="s">
        <v>19</v>
      </c>
      <c r="O7" s="47" t="s">
        <v>20</v>
      </c>
    </row>
    <row r="8" ht="24" customHeight="1" spans="1:15">
      <c r="A8" s="49">
        <v>1</v>
      </c>
      <c r="B8" s="50" t="s">
        <v>56</v>
      </c>
      <c r="C8" s="49" t="s">
        <v>22</v>
      </c>
      <c r="D8" s="49">
        <v>1</v>
      </c>
      <c r="E8" s="49" t="s">
        <v>23</v>
      </c>
      <c r="F8" s="49">
        <v>3</v>
      </c>
      <c r="G8" s="49">
        <v>113.52</v>
      </c>
      <c r="H8" s="49">
        <v>21.98</v>
      </c>
      <c r="I8" s="49">
        <f t="shared" ref="I8:I11" si="0">G8-H8</f>
        <v>91.54</v>
      </c>
      <c r="J8" s="61">
        <v>8000</v>
      </c>
      <c r="K8" s="61">
        <v>6810</v>
      </c>
      <c r="L8" s="61">
        <f t="shared" ref="L8:L13" si="1">J8*G8</f>
        <v>908160</v>
      </c>
      <c r="M8" s="61">
        <f t="shared" ref="M8:M13" si="2">K8*G8</f>
        <v>773071.2</v>
      </c>
      <c r="N8" s="49" t="s">
        <v>24</v>
      </c>
      <c r="O8" s="49" t="s">
        <v>25</v>
      </c>
    </row>
    <row r="9" ht="24" customHeight="1" spans="1:15">
      <c r="A9" s="49">
        <v>2</v>
      </c>
      <c r="B9" s="50" t="s">
        <v>57</v>
      </c>
      <c r="C9" s="49" t="s">
        <v>22</v>
      </c>
      <c r="D9" s="49">
        <v>1</v>
      </c>
      <c r="E9" s="49" t="s">
        <v>23</v>
      </c>
      <c r="F9" s="49">
        <v>3</v>
      </c>
      <c r="G9" s="49">
        <v>113.52</v>
      </c>
      <c r="H9" s="49">
        <v>21.98</v>
      </c>
      <c r="I9" s="49">
        <f t="shared" si="0"/>
        <v>91.54</v>
      </c>
      <c r="J9" s="61">
        <v>8000</v>
      </c>
      <c r="K9" s="61">
        <v>6810</v>
      </c>
      <c r="L9" s="61">
        <f t="shared" si="1"/>
        <v>908160</v>
      </c>
      <c r="M9" s="61">
        <f t="shared" si="2"/>
        <v>773071.2</v>
      </c>
      <c r="N9" s="49" t="s">
        <v>24</v>
      </c>
      <c r="O9" s="49" t="s">
        <v>25</v>
      </c>
    </row>
    <row r="10" ht="24" customHeight="1" spans="1:15">
      <c r="A10" s="49">
        <v>3</v>
      </c>
      <c r="B10" s="50" t="s">
        <v>57</v>
      </c>
      <c r="C10" s="49" t="s">
        <v>26</v>
      </c>
      <c r="D10" s="49">
        <v>1</v>
      </c>
      <c r="E10" s="49" t="s">
        <v>23</v>
      </c>
      <c r="F10" s="49">
        <v>3</v>
      </c>
      <c r="G10" s="49">
        <v>113.52</v>
      </c>
      <c r="H10" s="49">
        <v>21.98</v>
      </c>
      <c r="I10" s="49">
        <f t="shared" si="0"/>
        <v>91.54</v>
      </c>
      <c r="J10" s="61">
        <v>8000</v>
      </c>
      <c r="K10" s="61">
        <v>6810</v>
      </c>
      <c r="L10" s="61">
        <f t="shared" si="1"/>
        <v>908160</v>
      </c>
      <c r="M10" s="61">
        <f t="shared" si="2"/>
        <v>773071.2</v>
      </c>
      <c r="N10" s="49" t="s">
        <v>24</v>
      </c>
      <c r="O10" s="49" t="s">
        <v>25</v>
      </c>
    </row>
    <row r="11" ht="24" customHeight="1" spans="1:15">
      <c r="A11" s="49">
        <v>4</v>
      </c>
      <c r="B11" s="50" t="s">
        <v>57</v>
      </c>
      <c r="C11" s="49" t="s">
        <v>58</v>
      </c>
      <c r="D11" s="49">
        <v>22</v>
      </c>
      <c r="E11" s="49" t="s">
        <v>59</v>
      </c>
      <c r="F11" s="49">
        <v>3</v>
      </c>
      <c r="G11" s="49">
        <v>129.99</v>
      </c>
      <c r="H11" s="49">
        <v>25.17</v>
      </c>
      <c r="I11" s="49">
        <f t="shared" si="0"/>
        <v>104.82</v>
      </c>
      <c r="J11" s="61">
        <v>8000</v>
      </c>
      <c r="K11" s="61">
        <v>6810</v>
      </c>
      <c r="L11" s="61">
        <f t="shared" si="1"/>
        <v>1039920</v>
      </c>
      <c r="M11" s="61">
        <f t="shared" si="2"/>
        <v>885231.9</v>
      </c>
      <c r="N11" s="49" t="s">
        <v>24</v>
      </c>
      <c r="O11" s="49" t="s">
        <v>25</v>
      </c>
    </row>
    <row r="12" ht="24" customHeight="1" spans="1:15">
      <c r="A12" s="49">
        <v>5</v>
      </c>
      <c r="B12" s="50" t="s">
        <v>57</v>
      </c>
      <c r="C12" s="49" t="s">
        <v>60</v>
      </c>
      <c r="D12" s="49">
        <v>24</v>
      </c>
      <c r="E12" s="49" t="s">
        <v>23</v>
      </c>
      <c r="F12" s="49">
        <v>3</v>
      </c>
      <c r="G12" s="49">
        <v>107.22</v>
      </c>
      <c r="H12" s="49">
        <v>20.76</v>
      </c>
      <c r="I12" s="49">
        <v>86.46</v>
      </c>
      <c r="J12" s="61">
        <v>7500</v>
      </c>
      <c r="K12" s="61">
        <v>6760</v>
      </c>
      <c r="L12" s="61">
        <f t="shared" si="1"/>
        <v>804150</v>
      </c>
      <c r="M12" s="61">
        <f t="shared" si="2"/>
        <v>724807.2</v>
      </c>
      <c r="N12" s="49" t="s">
        <v>24</v>
      </c>
      <c r="O12" s="49" t="s">
        <v>25</v>
      </c>
    </row>
    <row r="13" s="37" customFormat="1" ht="24" customHeight="1" spans="1:15">
      <c r="A13" s="49">
        <v>6</v>
      </c>
      <c r="B13" s="50" t="s">
        <v>57</v>
      </c>
      <c r="C13" s="49" t="s">
        <v>61</v>
      </c>
      <c r="D13" s="49">
        <v>24</v>
      </c>
      <c r="E13" s="49" t="s">
        <v>59</v>
      </c>
      <c r="F13" s="49">
        <v>3</v>
      </c>
      <c r="G13" s="49">
        <v>129.99</v>
      </c>
      <c r="H13" s="49">
        <v>25.17</v>
      </c>
      <c r="I13" s="49">
        <f>G13-H13</f>
        <v>104.82</v>
      </c>
      <c r="J13" s="61">
        <v>7500</v>
      </c>
      <c r="K13" s="61">
        <v>6760</v>
      </c>
      <c r="L13" s="61">
        <f t="shared" si="1"/>
        <v>974925</v>
      </c>
      <c r="M13" s="61">
        <f t="shared" si="2"/>
        <v>878732.4</v>
      </c>
      <c r="N13" s="49" t="s">
        <v>24</v>
      </c>
      <c r="O13" s="49" t="s">
        <v>25</v>
      </c>
    </row>
    <row r="14" ht="24" customHeight="1" spans="1:15">
      <c r="A14" s="51" t="s">
        <v>35</v>
      </c>
      <c r="B14" s="52"/>
      <c r="C14" s="52"/>
      <c r="D14" s="52"/>
      <c r="E14" s="52"/>
      <c r="F14" s="50"/>
      <c r="G14" s="49">
        <f>SUM(G8:G13)</f>
        <v>707.76</v>
      </c>
      <c r="H14" s="49">
        <f>SUM(H8:H13)</f>
        <v>137.04</v>
      </c>
      <c r="I14" s="49">
        <f>SUM(I8:I13)</f>
        <v>570.72</v>
      </c>
      <c r="J14" s="61">
        <f>AVERAGE(J8:J13)</f>
        <v>7833.33333333333</v>
      </c>
      <c r="K14" s="61">
        <f>AVERAGE(K8:K13)</f>
        <v>6793.33333333333</v>
      </c>
      <c r="L14" s="61">
        <f>SUM(L8:L13)</f>
        <v>5543475</v>
      </c>
      <c r="M14" s="61">
        <f>SUM(M8:M13)</f>
        <v>4807985.1</v>
      </c>
      <c r="N14" s="49"/>
      <c r="O14" s="49"/>
    </row>
    <row r="15" s="35" customFormat="1" ht="48" customHeight="1" spans="1:15">
      <c r="A15" s="53" t="s">
        <v>62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62"/>
    </row>
    <row r="16" ht="54" customHeight="1" spans="1:15">
      <c r="A16" s="55" t="s">
        <v>37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customHeight="1" spans="1:1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customHeight="1" spans="1:15">
      <c r="A18" s="45" t="s">
        <v>39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22"/>
      <c r="N18" s="22"/>
      <c r="O18" s="22"/>
    </row>
    <row r="19" customHeight="1" spans="1:15">
      <c r="A19" s="56"/>
      <c r="B19" s="56"/>
      <c r="C19" s="33" t="s">
        <v>40</v>
      </c>
      <c r="D19" s="33"/>
      <c r="E19" s="33"/>
      <c r="F19" s="33"/>
      <c r="G19" s="33"/>
      <c r="H19" s="33"/>
      <c r="I19" s="33"/>
      <c r="J19" s="33"/>
      <c r="K19" s="33"/>
      <c r="L19" s="33"/>
      <c r="M19" s="22"/>
      <c r="N19" s="22"/>
      <c r="O19" s="22"/>
    </row>
  </sheetData>
  <autoFilter ref="A7:O19">
    <sortState ref="A7:O19">
      <sortCondition ref="D7"/>
    </sortState>
    <extLst/>
  </autoFilter>
  <mergeCells count="6">
    <mergeCell ref="A2:O2"/>
    <mergeCell ref="A6:E6"/>
    <mergeCell ref="A14:F14"/>
    <mergeCell ref="A15:O15"/>
    <mergeCell ref="A16:O16"/>
    <mergeCell ref="A17:O17"/>
  </mergeCells>
  <printOptions horizontalCentered="1"/>
  <pageMargins left="0.393055555555556" right="0.354166666666667" top="0.196527777777778" bottom="0.196527777777778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Q11" sqref="Q11"/>
    </sheetView>
  </sheetViews>
  <sheetFormatPr defaultColWidth="9" defaultRowHeight="28" customHeight="1"/>
  <cols>
    <col min="1" max="1" width="6" style="1" customWidth="1"/>
    <col min="2" max="2" width="8.5" style="1" customWidth="1"/>
    <col min="3" max="3" width="9" style="1"/>
    <col min="4" max="4" width="4.5" style="1" customWidth="1"/>
    <col min="5" max="5" width="6.875" style="1" customWidth="1"/>
    <col min="6" max="6" width="7" style="1" customWidth="1"/>
    <col min="7" max="7" width="9.75" style="1" customWidth="1"/>
    <col min="8" max="8" width="10.875" style="1" customWidth="1"/>
    <col min="9" max="9" width="12.625" style="1" customWidth="1"/>
    <col min="10" max="10" width="13.625" style="1" customWidth="1"/>
    <col min="11" max="11" width="12.625" style="42" customWidth="1"/>
    <col min="12" max="12" width="11.5" style="1" customWidth="1"/>
    <col min="13" max="13" width="13.25" style="1" customWidth="1"/>
    <col min="14" max="14" width="7.625" style="1" customWidth="1"/>
    <col min="15" max="15" width="8" style="1" customWidth="1"/>
    <col min="16" max="16384" width="9" style="1"/>
  </cols>
  <sheetData>
    <row r="1" ht="13" customHeight="1" spans="1:15">
      <c r="A1" s="3"/>
      <c r="B1" s="3"/>
      <c r="C1" s="3"/>
      <c r="D1" s="3"/>
      <c r="E1" s="3"/>
      <c r="F1" s="3"/>
      <c r="G1" s="3"/>
      <c r="H1" s="3"/>
      <c r="I1" s="3"/>
      <c r="J1" s="34"/>
      <c r="K1" s="34"/>
      <c r="L1" s="34"/>
      <c r="M1" s="34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4"/>
      <c r="K4" s="25" t="s">
        <v>2</v>
      </c>
      <c r="L4" s="26"/>
      <c r="M4" s="27"/>
      <c r="N4" s="27"/>
      <c r="O4" s="27"/>
    </row>
    <row r="5" ht="21" customHeight="1" spans="1:15">
      <c r="A5" s="6"/>
      <c r="B5" s="6"/>
      <c r="C5" s="6"/>
      <c r="D5" s="6"/>
      <c r="E5" s="6"/>
      <c r="F5" s="6"/>
      <c r="G5" s="6"/>
      <c r="H5" s="6"/>
      <c r="I5" s="6"/>
      <c r="J5" s="24"/>
      <c r="K5" s="25" t="s">
        <v>3</v>
      </c>
      <c r="L5" s="26"/>
      <c r="M5" s="27"/>
      <c r="N5" s="27"/>
      <c r="O5" s="27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24"/>
      <c r="K6" s="25" t="s">
        <v>5</v>
      </c>
      <c r="L6" s="26"/>
      <c r="M6" s="27"/>
      <c r="N6" s="27"/>
      <c r="O6" s="27"/>
    </row>
    <row r="7" ht="67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28" t="s">
        <v>41</v>
      </c>
      <c r="K7" s="28" t="s">
        <v>42</v>
      </c>
      <c r="L7" s="28" t="s">
        <v>17</v>
      </c>
      <c r="M7" s="8" t="s">
        <v>18</v>
      </c>
      <c r="N7" s="8" t="s">
        <v>19</v>
      </c>
      <c r="O7" s="8" t="s">
        <v>20</v>
      </c>
    </row>
    <row r="8" customFormat="1" customHeight="1" spans="1:15">
      <c r="A8" s="10">
        <v>1</v>
      </c>
      <c r="B8" s="11" t="s">
        <v>56</v>
      </c>
      <c r="C8" s="10" t="s">
        <v>63</v>
      </c>
      <c r="D8" s="38">
        <v>7</v>
      </c>
      <c r="E8" s="10" t="s">
        <v>23</v>
      </c>
      <c r="F8" s="10">
        <v>3</v>
      </c>
      <c r="G8" s="10">
        <v>107.22</v>
      </c>
      <c r="H8" s="10">
        <v>20.76</v>
      </c>
      <c r="I8" s="10">
        <v>86.46</v>
      </c>
      <c r="J8" s="29">
        <v>7063</v>
      </c>
      <c r="K8" s="29">
        <f>J8*1.05</f>
        <v>7416.15</v>
      </c>
      <c r="L8" s="29">
        <v>757298</v>
      </c>
      <c r="M8" s="29">
        <f>G8*K8</f>
        <v>795159.603</v>
      </c>
      <c r="N8" s="10" t="s">
        <v>24</v>
      </c>
      <c r="O8" s="10" t="s">
        <v>25</v>
      </c>
    </row>
    <row r="9" customHeight="1" spans="1:15">
      <c r="A9" s="10">
        <v>2</v>
      </c>
      <c r="B9" s="11" t="s">
        <v>56</v>
      </c>
      <c r="C9" s="10" t="s">
        <v>64</v>
      </c>
      <c r="D9" s="10">
        <v>7</v>
      </c>
      <c r="E9" s="10" t="s">
        <v>59</v>
      </c>
      <c r="F9" s="10">
        <v>3</v>
      </c>
      <c r="G9" s="10">
        <v>129.99</v>
      </c>
      <c r="H9" s="10">
        <v>25.17</v>
      </c>
      <c r="I9" s="10">
        <v>104.82</v>
      </c>
      <c r="J9" s="29">
        <v>7500</v>
      </c>
      <c r="K9" s="29">
        <f>J9*1.05</f>
        <v>7875</v>
      </c>
      <c r="L9" s="29">
        <f>J9*G9</f>
        <v>974925</v>
      </c>
      <c r="M9" s="30">
        <f>K9*G9</f>
        <v>1023671.25</v>
      </c>
      <c r="N9" s="10" t="s">
        <v>24</v>
      </c>
      <c r="O9" s="10" t="s">
        <v>25</v>
      </c>
    </row>
    <row r="10" ht="27" customHeight="1" spans="1:15">
      <c r="A10" s="14" t="s">
        <v>35</v>
      </c>
      <c r="B10" s="15"/>
      <c r="C10" s="15"/>
      <c r="D10" s="15"/>
      <c r="E10" s="15"/>
      <c r="F10" s="11"/>
      <c r="G10" s="10">
        <f>SUM(G8:G9)</f>
        <v>237.21</v>
      </c>
      <c r="H10" s="10">
        <f>SUM(H8:H9)</f>
        <v>45.93</v>
      </c>
      <c r="I10" s="10">
        <f>SUM(I8:I9)</f>
        <v>191.28</v>
      </c>
      <c r="J10" s="29">
        <f>AVERAGE(J8:J9)</f>
        <v>7281.5</v>
      </c>
      <c r="K10" s="29">
        <f>AVERAGE(K8:K9)</f>
        <v>7645.575</v>
      </c>
      <c r="L10" s="29">
        <f>SUM(L8:L9)</f>
        <v>1732223</v>
      </c>
      <c r="M10" s="29">
        <f>SUM(M8:M9)</f>
        <v>1818830.853</v>
      </c>
      <c r="N10" s="10"/>
      <c r="O10" s="10"/>
    </row>
    <row r="11" ht="50" customHeight="1" spans="1:15">
      <c r="A11" s="39" t="s">
        <v>65</v>
      </c>
      <c r="B11" s="40"/>
      <c r="C11" s="40"/>
      <c r="D11" s="40"/>
      <c r="E11" s="40"/>
      <c r="F11" s="40"/>
      <c r="G11" s="40"/>
      <c r="H11" s="40"/>
      <c r="I11" s="40"/>
      <c r="J11" s="40"/>
      <c r="K11" s="43"/>
      <c r="L11" s="40"/>
      <c r="M11" s="40"/>
      <c r="N11" s="40"/>
      <c r="O11" s="41"/>
    </row>
    <row r="12" ht="57" customHeight="1" spans="1:15">
      <c r="A12" s="18" t="s">
        <v>37</v>
      </c>
      <c r="B12" s="18"/>
      <c r="C12" s="18"/>
      <c r="D12" s="18"/>
      <c r="E12" s="18"/>
      <c r="F12" s="18"/>
      <c r="G12" s="18"/>
      <c r="H12" s="18"/>
      <c r="I12" s="18"/>
      <c r="J12" s="18"/>
      <c r="K12" s="44"/>
      <c r="L12" s="18"/>
      <c r="M12" s="18"/>
      <c r="N12" s="18"/>
      <c r="O12" s="18"/>
    </row>
    <row r="13" customHeight="1" spans="1:15">
      <c r="A13" s="18" t="s">
        <v>38</v>
      </c>
      <c r="B13" s="18"/>
      <c r="C13" s="18"/>
      <c r="D13" s="18"/>
      <c r="E13" s="18"/>
      <c r="F13" s="18"/>
      <c r="G13" s="18"/>
      <c r="H13" s="18"/>
      <c r="I13" s="18"/>
      <c r="J13" s="18"/>
      <c r="K13" s="44"/>
      <c r="L13" s="18"/>
      <c r="M13" s="18"/>
      <c r="N13" s="18"/>
      <c r="O13" s="18"/>
    </row>
    <row r="14" customHeight="1" spans="1:15">
      <c r="A14" s="5" t="s">
        <v>39</v>
      </c>
      <c r="B14" s="6"/>
      <c r="C14" s="6"/>
      <c r="D14" s="6"/>
      <c r="E14" s="6"/>
      <c r="F14" s="6"/>
      <c r="G14" s="6"/>
      <c r="H14" s="6"/>
      <c r="I14" s="6"/>
      <c r="J14" s="6"/>
      <c r="K14" s="27"/>
      <c r="L14" s="6"/>
      <c r="M14" s="27"/>
      <c r="N14" s="27"/>
      <c r="O14" s="27"/>
    </row>
    <row r="15" customHeight="1" spans="1:15">
      <c r="A15" s="24"/>
      <c r="B15" s="24"/>
      <c r="C15" s="6" t="s">
        <v>40</v>
      </c>
      <c r="D15" s="6"/>
      <c r="E15" s="6"/>
      <c r="F15" s="6"/>
      <c r="G15" s="6"/>
      <c r="H15" s="6"/>
      <c r="I15" s="6"/>
      <c r="J15" s="6"/>
      <c r="K15" s="27"/>
      <c r="L15" s="6"/>
      <c r="M15" s="27"/>
      <c r="N15" s="27"/>
      <c r="O15" s="27"/>
    </row>
  </sheetData>
  <autoFilter ref="A7:O15">
    <sortState ref="A7:O15">
      <sortCondition ref="D7:D21"/>
    </sortState>
    <extLst/>
  </autoFilter>
  <mergeCells count="6">
    <mergeCell ref="A2:O2"/>
    <mergeCell ref="A6:E6"/>
    <mergeCell ref="A10:F10"/>
    <mergeCell ref="A11:O11"/>
    <mergeCell ref="A12:O12"/>
    <mergeCell ref="A13:O13"/>
  </mergeCells>
  <printOptions horizontalCentered="1"/>
  <pageMargins left="0.393055555555556" right="0.354166666666667" top="0.751388888888889" bottom="0.550694444444444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26"/>
  <sheetViews>
    <sheetView topLeftCell="A10" workbookViewId="0">
      <selection activeCell="L10" sqref="L$1:M$1048576"/>
    </sheetView>
  </sheetViews>
  <sheetFormatPr defaultColWidth="9" defaultRowHeight="28" customHeight="1"/>
  <cols>
    <col min="1" max="11" width="9.875" style="1" customWidth="1"/>
    <col min="12" max="13" width="12.25" style="1" customWidth="1"/>
    <col min="14" max="15" width="9.875" style="1" customWidth="1"/>
    <col min="16" max="16384" width="9" style="1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6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4"/>
      <c r="K4" s="25" t="s">
        <v>2</v>
      </c>
      <c r="L4" s="26"/>
      <c r="M4" s="27"/>
      <c r="N4" s="27"/>
      <c r="O4" s="27"/>
    </row>
    <row r="5" customHeight="1" spans="1:15">
      <c r="A5" s="6"/>
      <c r="B5" s="6"/>
      <c r="C5" s="6"/>
      <c r="D5" s="6"/>
      <c r="E5" s="6"/>
      <c r="F5" s="6"/>
      <c r="G5" s="6"/>
      <c r="H5" s="6"/>
      <c r="I5" s="6"/>
      <c r="J5" s="24"/>
      <c r="K5" s="25" t="s">
        <v>3</v>
      </c>
      <c r="L5" s="26"/>
      <c r="M5" s="27"/>
      <c r="N5" s="27"/>
      <c r="O5" s="27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24"/>
      <c r="K6" s="25" t="s">
        <v>5</v>
      </c>
      <c r="L6" s="26"/>
      <c r="M6" s="27"/>
      <c r="N6" s="27"/>
      <c r="O6" s="27"/>
    </row>
    <row r="7" s="35" customFormat="1" ht="77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66</v>
      </c>
      <c r="H7" s="8" t="s">
        <v>67</v>
      </c>
      <c r="I7" s="8" t="s">
        <v>68</v>
      </c>
      <c r="J7" s="28" t="s">
        <v>41</v>
      </c>
      <c r="K7" s="28" t="s">
        <v>42</v>
      </c>
      <c r="L7" s="8" t="s">
        <v>17</v>
      </c>
      <c r="M7" s="8" t="s">
        <v>18</v>
      </c>
      <c r="N7" s="8" t="s">
        <v>19</v>
      </c>
      <c r="O7" s="8" t="s">
        <v>20</v>
      </c>
    </row>
    <row r="8" customFormat="1" customHeight="1" spans="1:15">
      <c r="A8" s="10">
        <v>1</v>
      </c>
      <c r="B8" s="10" t="s">
        <v>69</v>
      </c>
      <c r="C8" s="10" t="s">
        <v>22</v>
      </c>
      <c r="D8" s="38">
        <v>1</v>
      </c>
      <c r="E8" s="10" t="s">
        <v>23</v>
      </c>
      <c r="F8" s="10">
        <v>3</v>
      </c>
      <c r="G8" s="10">
        <v>114.08</v>
      </c>
      <c r="H8" s="10">
        <v>22.54</v>
      </c>
      <c r="I8" s="10">
        <v>91.54</v>
      </c>
      <c r="J8" s="29">
        <v>8400</v>
      </c>
      <c r="K8" s="29">
        <v>7150</v>
      </c>
      <c r="L8" s="29">
        <f>J8*G8</f>
        <v>958272</v>
      </c>
      <c r="M8" s="29">
        <f>K8*G8</f>
        <v>815672</v>
      </c>
      <c r="N8" s="10" t="s">
        <v>24</v>
      </c>
      <c r="O8" s="10" t="s">
        <v>25</v>
      </c>
    </row>
    <row r="9" s="36" customFormat="1" customHeight="1" spans="1:16364">
      <c r="A9" s="10">
        <v>2</v>
      </c>
      <c r="B9" s="10" t="s">
        <v>69</v>
      </c>
      <c r="C9" s="10" t="s">
        <v>26</v>
      </c>
      <c r="D9" s="38">
        <v>1</v>
      </c>
      <c r="E9" s="10" t="s">
        <v>23</v>
      </c>
      <c r="F9" s="10">
        <v>3</v>
      </c>
      <c r="G9" s="10">
        <v>114.08</v>
      </c>
      <c r="H9" s="10">
        <v>22.54</v>
      </c>
      <c r="I9" s="10">
        <f>G9-H9</f>
        <v>91.54</v>
      </c>
      <c r="J9" s="29">
        <v>8000</v>
      </c>
      <c r="K9" s="29">
        <v>6810</v>
      </c>
      <c r="L9" s="29">
        <f>J9*G9</f>
        <v>912640</v>
      </c>
      <c r="M9" s="29">
        <f>K9*G9</f>
        <v>776884.8</v>
      </c>
      <c r="N9" s="10" t="s">
        <v>24</v>
      </c>
      <c r="O9" s="10" t="s">
        <v>25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</row>
    <row r="10" s="37" customFormat="1" customHeight="1" spans="1:15">
      <c r="A10" s="10">
        <v>3</v>
      </c>
      <c r="B10" s="10" t="s">
        <v>69</v>
      </c>
      <c r="C10" s="10" t="s">
        <v>49</v>
      </c>
      <c r="D10" s="38">
        <v>2</v>
      </c>
      <c r="E10" s="10" t="s">
        <v>23</v>
      </c>
      <c r="F10" s="10">
        <v>3</v>
      </c>
      <c r="G10" s="10">
        <v>117.3</v>
      </c>
      <c r="H10" s="10">
        <v>23.18</v>
      </c>
      <c r="I10" s="10">
        <v>94.12</v>
      </c>
      <c r="J10" s="29">
        <v>7200</v>
      </c>
      <c r="K10" s="29">
        <v>6760</v>
      </c>
      <c r="L10" s="29">
        <f t="shared" ref="L8:L12" si="0">J10*G10</f>
        <v>844560</v>
      </c>
      <c r="M10" s="29">
        <f t="shared" ref="M8:M14" si="1">K10*G10</f>
        <v>792948</v>
      </c>
      <c r="N10" s="10" t="s">
        <v>24</v>
      </c>
      <c r="O10" s="10" t="s">
        <v>25</v>
      </c>
    </row>
    <row r="11" s="37" customFormat="1" customHeight="1" spans="1:15">
      <c r="A11" s="10">
        <v>4</v>
      </c>
      <c r="B11" s="10" t="s">
        <v>69</v>
      </c>
      <c r="C11" s="10" t="s">
        <v>70</v>
      </c>
      <c r="D11" s="38">
        <v>2</v>
      </c>
      <c r="E11" s="10" t="s">
        <v>23</v>
      </c>
      <c r="F11" s="10">
        <v>3</v>
      </c>
      <c r="G11" s="10">
        <v>117.3</v>
      </c>
      <c r="H11" s="10">
        <v>23.18</v>
      </c>
      <c r="I11" s="10">
        <v>94.12</v>
      </c>
      <c r="J11" s="29">
        <v>7300</v>
      </c>
      <c r="K11" s="29">
        <v>6760</v>
      </c>
      <c r="L11" s="29">
        <f t="shared" si="0"/>
        <v>856290</v>
      </c>
      <c r="M11" s="29">
        <f t="shared" si="1"/>
        <v>792948</v>
      </c>
      <c r="N11" s="10" t="s">
        <v>24</v>
      </c>
      <c r="O11" s="10" t="s">
        <v>25</v>
      </c>
    </row>
    <row r="12" s="37" customFormat="1" customHeight="1" spans="1:15">
      <c r="A12" s="10">
        <v>5</v>
      </c>
      <c r="B12" s="10" t="s">
        <v>69</v>
      </c>
      <c r="C12" s="10" t="s">
        <v>71</v>
      </c>
      <c r="D12" s="38">
        <v>3</v>
      </c>
      <c r="E12" s="10" t="s">
        <v>23</v>
      </c>
      <c r="F12" s="10">
        <v>3</v>
      </c>
      <c r="G12" s="10">
        <v>117.3</v>
      </c>
      <c r="H12" s="10">
        <v>23.18</v>
      </c>
      <c r="I12" s="10">
        <v>94.12</v>
      </c>
      <c r="J12" s="29">
        <v>7300</v>
      </c>
      <c r="K12" s="29">
        <v>6804</v>
      </c>
      <c r="L12" s="29">
        <f t="shared" si="0"/>
        <v>856290</v>
      </c>
      <c r="M12" s="29">
        <f t="shared" si="1"/>
        <v>798109.2</v>
      </c>
      <c r="N12" s="10" t="s">
        <v>24</v>
      </c>
      <c r="O12" s="10" t="s">
        <v>25</v>
      </c>
    </row>
    <row r="13" s="37" customFormat="1" customHeight="1" spans="1:15">
      <c r="A13" s="10">
        <v>6</v>
      </c>
      <c r="B13" s="10" t="s">
        <v>69</v>
      </c>
      <c r="C13" s="10" t="s">
        <v>72</v>
      </c>
      <c r="D13" s="38">
        <v>3</v>
      </c>
      <c r="E13" s="10" t="s">
        <v>23</v>
      </c>
      <c r="F13" s="10">
        <v>3</v>
      </c>
      <c r="G13" s="10">
        <v>117.3</v>
      </c>
      <c r="H13" s="10">
        <v>23.18</v>
      </c>
      <c r="I13" s="10">
        <v>94.12</v>
      </c>
      <c r="J13" s="29">
        <v>7300</v>
      </c>
      <c r="K13" s="29">
        <v>6760</v>
      </c>
      <c r="L13" s="29">
        <f t="shared" ref="L13:L19" si="2">J13*G13</f>
        <v>856290</v>
      </c>
      <c r="M13" s="29">
        <f t="shared" si="1"/>
        <v>792948</v>
      </c>
      <c r="N13" s="10" t="s">
        <v>24</v>
      </c>
      <c r="O13" s="10" t="s">
        <v>25</v>
      </c>
    </row>
    <row r="14" s="37" customFormat="1" customHeight="1" spans="1:15">
      <c r="A14" s="10">
        <v>7</v>
      </c>
      <c r="B14" s="10" t="s">
        <v>69</v>
      </c>
      <c r="C14" s="10" t="s">
        <v>60</v>
      </c>
      <c r="D14" s="38">
        <v>24</v>
      </c>
      <c r="E14" s="10" t="s">
        <v>23</v>
      </c>
      <c r="F14" s="10">
        <v>3</v>
      </c>
      <c r="G14" s="10">
        <v>107.75</v>
      </c>
      <c r="H14" s="10">
        <v>21.29</v>
      </c>
      <c r="I14" s="10">
        <f>G14-H14</f>
        <v>86.46</v>
      </c>
      <c r="J14" s="29">
        <v>8000</v>
      </c>
      <c r="K14" s="29">
        <v>6810</v>
      </c>
      <c r="L14" s="29">
        <f t="shared" si="2"/>
        <v>862000</v>
      </c>
      <c r="M14" s="29">
        <f t="shared" ref="M14:M19" si="3">K14*G14</f>
        <v>733777.5</v>
      </c>
      <c r="N14" s="10" t="s">
        <v>24</v>
      </c>
      <c r="O14" s="10" t="s">
        <v>25</v>
      </c>
    </row>
    <row r="15" customFormat="1" customHeight="1" spans="1:15">
      <c r="A15" s="10">
        <v>8</v>
      </c>
      <c r="B15" s="10" t="s">
        <v>73</v>
      </c>
      <c r="C15" s="10" t="s">
        <v>22</v>
      </c>
      <c r="D15" s="38">
        <v>1</v>
      </c>
      <c r="E15" s="10" t="s">
        <v>23</v>
      </c>
      <c r="F15" s="10">
        <v>3</v>
      </c>
      <c r="G15" s="10">
        <v>113.52</v>
      </c>
      <c r="H15" s="10">
        <v>21.98</v>
      </c>
      <c r="I15" s="10">
        <v>91.54</v>
      </c>
      <c r="J15" s="29">
        <v>8400</v>
      </c>
      <c r="K15" s="29">
        <v>7150</v>
      </c>
      <c r="L15" s="29">
        <f t="shared" si="2"/>
        <v>953568</v>
      </c>
      <c r="M15" s="29">
        <f t="shared" si="3"/>
        <v>811668</v>
      </c>
      <c r="N15" s="10" t="s">
        <v>24</v>
      </c>
      <c r="O15" s="10" t="s">
        <v>25</v>
      </c>
    </row>
    <row r="16" customFormat="1" customHeight="1" spans="1:15">
      <c r="A16" s="10">
        <v>9</v>
      </c>
      <c r="B16" s="10" t="s">
        <v>73</v>
      </c>
      <c r="C16" s="10" t="s">
        <v>26</v>
      </c>
      <c r="D16" s="38">
        <v>1</v>
      </c>
      <c r="E16" s="10" t="s">
        <v>23</v>
      </c>
      <c r="F16" s="10">
        <v>3</v>
      </c>
      <c r="G16" s="10">
        <v>113.52</v>
      </c>
      <c r="H16" s="10">
        <v>21.98</v>
      </c>
      <c r="I16" s="10">
        <v>91.54</v>
      </c>
      <c r="J16" s="29">
        <v>8400</v>
      </c>
      <c r="K16" s="29">
        <v>7150</v>
      </c>
      <c r="L16" s="29">
        <f t="shared" si="2"/>
        <v>953568</v>
      </c>
      <c r="M16" s="29">
        <f t="shared" si="3"/>
        <v>811668</v>
      </c>
      <c r="N16" s="10" t="s">
        <v>24</v>
      </c>
      <c r="O16" s="10" t="s">
        <v>25</v>
      </c>
    </row>
    <row r="17" customFormat="1" customHeight="1" spans="1:15">
      <c r="A17" s="10">
        <v>10</v>
      </c>
      <c r="B17" s="10" t="s">
        <v>73</v>
      </c>
      <c r="C17" s="10" t="s">
        <v>49</v>
      </c>
      <c r="D17" s="38">
        <v>2</v>
      </c>
      <c r="E17" s="10" t="s">
        <v>23</v>
      </c>
      <c r="F17" s="10">
        <v>3</v>
      </c>
      <c r="G17" s="10">
        <v>116.72</v>
      </c>
      <c r="H17" s="10">
        <v>22.6</v>
      </c>
      <c r="I17" s="10">
        <v>94.12</v>
      </c>
      <c r="J17" s="29">
        <v>7300</v>
      </c>
      <c r="K17" s="29">
        <v>6760</v>
      </c>
      <c r="L17" s="29">
        <f t="shared" si="2"/>
        <v>852056</v>
      </c>
      <c r="M17" s="29">
        <f t="shared" si="3"/>
        <v>789027.2</v>
      </c>
      <c r="N17" s="10" t="s">
        <v>24</v>
      </c>
      <c r="O17" s="10" t="s">
        <v>25</v>
      </c>
    </row>
    <row r="18" customHeight="1" spans="1:15">
      <c r="A18" s="10">
        <v>11</v>
      </c>
      <c r="B18" s="10" t="s">
        <v>73</v>
      </c>
      <c r="C18" s="10" t="s">
        <v>70</v>
      </c>
      <c r="D18" s="38">
        <v>2</v>
      </c>
      <c r="E18" s="10" t="s">
        <v>59</v>
      </c>
      <c r="F18" s="10">
        <v>3</v>
      </c>
      <c r="G18" s="10">
        <v>129.99</v>
      </c>
      <c r="H18" s="10">
        <v>25.17</v>
      </c>
      <c r="I18" s="10">
        <v>104.82</v>
      </c>
      <c r="J18" s="29">
        <v>7300</v>
      </c>
      <c r="K18" s="29">
        <v>6760</v>
      </c>
      <c r="L18" s="29">
        <f t="shared" si="2"/>
        <v>948927</v>
      </c>
      <c r="M18" s="29">
        <f t="shared" si="3"/>
        <v>878732.4</v>
      </c>
      <c r="N18" s="10" t="s">
        <v>24</v>
      </c>
      <c r="O18" s="10" t="s">
        <v>25</v>
      </c>
    </row>
    <row r="19" customHeight="1" spans="1:15">
      <c r="A19" s="10">
        <v>12</v>
      </c>
      <c r="B19" s="10" t="s">
        <v>73</v>
      </c>
      <c r="C19" s="10" t="s">
        <v>71</v>
      </c>
      <c r="D19" s="38">
        <v>3</v>
      </c>
      <c r="E19" s="10" t="s">
        <v>23</v>
      </c>
      <c r="F19" s="10">
        <v>3</v>
      </c>
      <c r="G19" s="10">
        <v>116.72</v>
      </c>
      <c r="H19" s="10">
        <v>22.6</v>
      </c>
      <c r="I19" s="10">
        <v>94.12</v>
      </c>
      <c r="J19" s="29">
        <v>7300</v>
      </c>
      <c r="K19" s="29">
        <v>6760</v>
      </c>
      <c r="L19" s="29">
        <f t="shared" si="2"/>
        <v>852056</v>
      </c>
      <c r="M19" s="29">
        <f t="shared" si="3"/>
        <v>789027.2</v>
      </c>
      <c r="N19" s="10" t="s">
        <v>24</v>
      </c>
      <c r="O19" s="10" t="s">
        <v>25</v>
      </c>
    </row>
    <row r="20" ht="27" customHeight="1" spans="1:15">
      <c r="A20" s="14" t="s">
        <v>35</v>
      </c>
      <c r="B20" s="15"/>
      <c r="C20" s="15"/>
      <c r="D20" s="15"/>
      <c r="E20" s="15"/>
      <c r="F20" s="11"/>
      <c r="G20" s="10">
        <f>SUM(G8:G19)</f>
        <v>1395.58</v>
      </c>
      <c r="H20" s="10">
        <f>SUM(H8:H19)</f>
        <v>273.42</v>
      </c>
      <c r="I20" s="10">
        <f>SUM(I8:I19)</f>
        <v>1122.16</v>
      </c>
      <c r="J20" s="29">
        <f>AVERAGE(J8:J19)</f>
        <v>7683.33333333333</v>
      </c>
      <c r="K20" s="29">
        <f>AVERAGE(K8:K19)</f>
        <v>6869.5</v>
      </c>
      <c r="L20" s="29">
        <f>SUM(L8:L19)</f>
        <v>10706517</v>
      </c>
      <c r="M20" s="29">
        <f>SUM(M8:M19)</f>
        <v>9583410.3</v>
      </c>
      <c r="N20" s="10"/>
      <c r="O20" s="10"/>
    </row>
    <row r="21" s="35" customFormat="1" ht="53" customHeight="1" spans="1:15">
      <c r="A21" s="39" t="s">
        <v>74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</row>
    <row r="22" ht="52" customHeight="1" spans="1:15">
      <c r="A22" s="18" t="s">
        <v>37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customHeight="1" spans="1:1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customHeight="1" spans="1:15">
      <c r="A24" s="5" t="s">
        <v>39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7"/>
      <c r="N24" s="27"/>
      <c r="O24" s="27"/>
    </row>
    <row r="25" customHeight="1" spans="1:15">
      <c r="A25" s="6"/>
      <c r="B25" s="6"/>
      <c r="C25" s="5" t="s">
        <v>40</v>
      </c>
      <c r="D25" s="6"/>
      <c r="E25" s="6"/>
      <c r="F25" s="6"/>
      <c r="G25" s="6"/>
      <c r="H25" s="6"/>
      <c r="I25" s="6"/>
      <c r="J25" s="6"/>
      <c r="K25" s="6"/>
      <c r="L25" s="6"/>
      <c r="M25" s="27"/>
      <c r="N25" s="27"/>
      <c r="O25" s="27"/>
    </row>
    <row r="26" customHeight="1" spans="2:15">
      <c r="B26" s="3"/>
      <c r="C26" s="3"/>
      <c r="D26" s="3"/>
      <c r="E26" s="3"/>
      <c r="F26" s="3"/>
      <c r="G26" s="3"/>
      <c r="H26" s="3"/>
      <c r="I26" s="33"/>
      <c r="J26" s="33"/>
      <c r="K26" s="33"/>
      <c r="L26" s="33"/>
      <c r="M26" s="22"/>
      <c r="N26" s="34"/>
      <c r="O26" s="34"/>
    </row>
  </sheetData>
  <autoFilter ref="A7:O26">
    <sortState ref="A7:O26">
      <sortCondition ref="D7:D41"/>
    </sortState>
    <extLst/>
  </autoFilter>
  <mergeCells count="6">
    <mergeCell ref="A2:O2"/>
    <mergeCell ref="A6:E6"/>
    <mergeCell ref="A20:F20"/>
    <mergeCell ref="A21:O21"/>
    <mergeCell ref="A22:O22"/>
    <mergeCell ref="A23:O23"/>
  </mergeCells>
  <pageMargins left="0.393055555555556" right="0.432638888888889" top="0.751388888888889" bottom="0.751388888888889" header="0.298611111111111" footer="0.298611111111111"/>
  <pageSetup paperSize="9" scale="9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Q11" sqref="Q11"/>
    </sheetView>
  </sheetViews>
  <sheetFormatPr defaultColWidth="9" defaultRowHeight="28" customHeight="1"/>
  <cols>
    <col min="1" max="1" width="6.375" style="2" customWidth="1"/>
    <col min="2" max="2" width="9" style="2"/>
    <col min="3" max="3" width="7.875" style="2" customWidth="1"/>
    <col min="4" max="4" width="5.375" style="2" customWidth="1"/>
    <col min="5" max="5" width="9" style="2"/>
    <col min="6" max="6" width="7.125" style="2" customWidth="1"/>
    <col min="7" max="12" width="13.25" style="2" customWidth="1"/>
    <col min="13" max="13" width="13.125" style="2" customWidth="1"/>
    <col min="14" max="16384" width="9" style="2"/>
  </cols>
  <sheetData>
    <row r="1" ht="16" customHeight="1" spans="1:15">
      <c r="A1" s="3"/>
      <c r="B1" s="3"/>
      <c r="C1" s="3"/>
      <c r="D1" s="3"/>
      <c r="E1" s="3"/>
      <c r="F1" s="3"/>
      <c r="G1" s="3"/>
      <c r="H1" s="3"/>
      <c r="I1" s="3"/>
      <c r="J1" s="22"/>
      <c r="K1" s="22"/>
      <c r="L1" s="22"/>
      <c r="M1" s="22"/>
      <c r="N1" s="3"/>
      <c r="O1" s="3"/>
    </row>
    <row r="2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4"/>
    </row>
    <row r="3" ht="10" customHeight="1" spans="1:15">
      <c r="A3" s="3"/>
      <c r="B3" s="3"/>
      <c r="C3" s="3"/>
      <c r="D3" s="3"/>
      <c r="E3" s="3"/>
      <c r="F3" s="3"/>
      <c r="G3" s="3"/>
      <c r="H3" s="3"/>
      <c r="I3" s="3"/>
      <c r="J3" s="22"/>
      <c r="K3" s="22"/>
      <c r="L3" s="22"/>
      <c r="M3" s="22"/>
      <c r="N3" s="3"/>
      <c r="O3" s="3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4"/>
      <c r="K4" s="25" t="s">
        <v>2</v>
      </c>
      <c r="L4" s="26"/>
      <c r="M4" s="27"/>
      <c r="N4" s="27"/>
      <c r="O4" s="27"/>
    </row>
    <row r="5" customHeight="1" spans="1:15">
      <c r="A5" s="6"/>
      <c r="B5" s="6"/>
      <c r="C5" s="6"/>
      <c r="D5" s="6"/>
      <c r="E5" s="6"/>
      <c r="F5" s="6"/>
      <c r="G5" s="6"/>
      <c r="H5" s="6"/>
      <c r="I5" s="6"/>
      <c r="J5" s="24"/>
      <c r="K5" s="25" t="s">
        <v>3</v>
      </c>
      <c r="L5" s="26"/>
      <c r="M5" s="27"/>
      <c r="N5" s="27"/>
      <c r="O5" s="27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7"/>
      <c r="I6" s="6"/>
      <c r="J6" s="24"/>
      <c r="K6" s="25" t="s">
        <v>5</v>
      </c>
      <c r="L6" s="26"/>
      <c r="M6" s="27"/>
      <c r="N6" s="27"/>
      <c r="O6" s="27"/>
    </row>
    <row r="7" ht="69" customHeight="1" spans="1:15">
      <c r="A7" s="8" t="s">
        <v>6</v>
      </c>
      <c r="B7" s="9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75</v>
      </c>
      <c r="H7" s="8" t="s">
        <v>76</v>
      </c>
      <c r="I7" s="8" t="s">
        <v>77</v>
      </c>
      <c r="J7" s="28" t="s">
        <v>41</v>
      </c>
      <c r="K7" s="28" t="s">
        <v>42</v>
      </c>
      <c r="L7" s="8" t="s">
        <v>17</v>
      </c>
      <c r="M7" s="8" t="s">
        <v>18</v>
      </c>
      <c r="N7" s="8" t="s">
        <v>19</v>
      </c>
      <c r="O7" s="8" t="s">
        <v>20</v>
      </c>
    </row>
    <row r="8" s="1" customFormat="1" ht="23" customHeight="1" spans="1:15">
      <c r="A8" s="10">
        <v>1</v>
      </c>
      <c r="B8" s="11" t="s">
        <v>78</v>
      </c>
      <c r="C8" s="12" t="s">
        <v>22</v>
      </c>
      <c r="D8" s="10">
        <v>1</v>
      </c>
      <c r="E8" s="10" t="s">
        <v>23</v>
      </c>
      <c r="F8" s="10">
        <v>3</v>
      </c>
      <c r="G8" s="13">
        <v>113.61</v>
      </c>
      <c r="H8" s="13">
        <v>22.07</v>
      </c>
      <c r="I8" s="13">
        <v>91.54</v>
      </c>
      <c r="J8" s="29">
        <v>8400</v>
      </c>
      <c r="K8" s="29">
        <v>7150</v>
      </c>
      <c r="L8" s="29">
        <f>J8*G8</f>
        <v>954324</v>
      </c>
      <c r="M8" s="30">
        <f>K8*G8</f>
        <v>812311.5</v>
      </c>
      <c r="N8" s="10" t="s">
        <v>24</v>
      </c>
      <c r="O8" s="10" t="s">
        <v>25</v>
      </c>
    </row>
    <row r="9" s="1" customFormat="1" ht="23" customHeight="1" spans="1:15">
      <c r="A9" s="10">
        <v>2</v>
      </c>
      <c r="B9" s="11" t="s">
        <v>78</v>
      </c>
      <c r="C9" s="12" t="s">
        <v>26</v>
      </c>
      <c r="D9" s="10">
        <v>1</v>
      </c>
      <c r="E9" s="10" t="s">
        <v>23</v>
      </c>
      <c r="F9" s="10">
        <v>3</v>
      </c>
      <c r="G9" s="13">
        <v>113.61</v>
      </c>
      <c r="H9" s="13">
        <v>22.07</v>
      </c>
      <c r="I9" s="13">
        <v>91.54</v>
      </c>
      <c r="J9" s="29">
        <v>8400</v>
      </c>
      <c r="K9" s="29">
        <v>7150</v>
      </c>
      <c r="L9" s="29">
        <v>954324</v>
      </c>
      <c r="M9" s="30">
        <f>K9*G9</f>
        <v>812311.5</v>
      </c>
      <c r="N9" s="10" t="s">
        <v>24</v>
      </c>
      <c r="O9" s="10" t="s">
        <v>25</v>
      </c>
    </row>
    <row r="10" s="1" customFormat="1" ht="23" customHeight="1" spans="1:15">
      <c r="A10" s="10">
        <v>3</v>
      </c>
      <c r="B10" s="11" t="s">
        <v>78</v>
      </c>
      <c r="C10" s="12" t="s">
        <v>27</v>
      </c>
      <c r="D10" s="10">
        <v>1</v>
      </c>
      <c r="E10" s="10" t="s">
        <v>59</v>
      </c>
      <c r="F10" s="10">
        <v>3</v>
      </c>
      <c r="G10" s="13">
        <v>130.09</v>
      </c>
      <c r="H10" s="13">
        <v>25.27</v>
      </c>
      <c r="I10" s="13">
        <v>104.82</v>
      </c>
      <c r="J10" s="29">
        <v>7600</v>
      </c>
      <c r="K10" s="29">
        <v>6760</v>
      </c>
      <c r="L10" s="29">
        <f t="shared" ref="L10:L15" si="0">G10*J10</f>
        <v>988684</v>
      </c>
      <c r="M10" s="30">
        <f t="shared" ref="M10:M15" si="1">K10*G10</f>
        <v>879408.4</v>
      </c>
      <c r="N10" s="10" t="s">
        <v>24</v>
      </c>
      <c r="O10" s="10" t="s">
        <v>25</v>
      </c>
    </row>
    <row r="11" s="1" customFormat="1" ht="23" customHeight="1" spans="1:15">
      <c r="A11" s="10">
        <v>4</v>
      </c>
      <c r="B11" s="11" t="s">
        <v>78</v>
      </c>
      <c r="C11" s="12" t="s">
        <v>33</v>
      </c>
      <c r="D11" s="10">
        <v>1</v>
      </c>
      <c r="E11" s="10" t="s">
        <v>23</v>
      </c>
      <c r="F11" s="10">
        <v>3</v>
      </c>
      <c r="G11" s="13">
        <v>116.81</v>
      </c>
      <c r="H11" s="13">
        <v>22.69</v>
      </c>
      <c r="I11" s="13">
        <v>94.12</v>
      </c>
      <c r="J11" s="29">
        <v>7600</v>
      </c>
      <c r="K11" s="29">
        <v>6760</v>
      </c>
      <c r="L11" s="29">
        <f t="shared" si="0"/>
        <v>887756</v>
      </c>
      <c r="M11" s="30">
        <f t="shared" si="1"/>
        <v>789635.6</v>
      </c>
      <c r="N11" s="10" t="s">
        <v>24</v>
      </c>
      <c r="O11" s="10" t="s">
        <v>25</v>
      </c>
    </row>
    <row r="12" s="1" customFormat="1" ht="23" customHeight="1" spans="1:15">
      <c r="A12" s="10">
        <v>5</v>
      </c>
      <c r="B12" s="11" t="s">
        <v>78</v>
      </c>
      <c r="C12" s="12" t="s">
        <v>49</v>
      </c>
      <c r="D12" s="10">
        <v>2</v>
      </c>
      <c r="E12" s="10" t="s">
        <v>59</v>
      </c>
      <c r="F12" s="10">
        <v>3</v>
      </c>
      <c r="G12" s="13">
        <v>130.09</v>
      </c>
      <c r="H12" s="13">
        <v>25.27</v>
      </c>
      <c r="I12" s="13">
        <v>104.82</v>
      </c>
      <c r="J12" s="29">
        <v>7600</v>
      </c>
      <c r="K12" s="29">
        <v>6760</v>
      </c>
      <c r="L12" s="29">
        <f t="shared" si="0"/>
        <v>988684</v>
      </c>
      <c r="M12" s="30">
        <f t="shared" si="1"/>
        <v>879408.4</v>
      </c>
      <c r="N12" s="10" t="s">
        <v>24</v>
      </c>
      <c r="O12" s="10" t="s">
        <v>25</v>
      </c>
    </row>
    <row r="13" s="1" customFormat="1" ht="23" customHeight="1" spans="1:15">
      <c r="A13" s="10">
        <v>6</v>
      </c>
      <c r="B13" s="11" t="s">
        <v>78</v>
      </c>
      <c r="C13" s="12" t="s">
        <v>70</v>
      </c>
      <c r="D13" s="10">
        <v>2</v>
      </c>
      <c r="E13" s="10" t="s">
        <v>23</v>
      </c>
      <c r="F13" s="10">
        <v>3</v>
      </c>
      <c r="G13" s="13">
        <v>116.81</v>
      </c>
      <c r="H13" s="13">
        <v>22.69</v>
      </c>
      <c r="I13" s="13">
        <v>94.12</v>
      </c>
      <c r="J13" s="29">
        <v>7600</v>
      </c>
      <c r="K13" s="29">
        <v>6760</v>
      </c>
      <c r="L13" s="29">
        <f t="shared" si="0"/>
        <v>887756</v>
      </c>
      <c r="M13" s="30">
        <f t="shared" si="1"/>
        <v>789635.6</v>
      </c>
      <c r="N13" s="10" t="s">
        <v>24</v>
      </c>
      <c r="O13" s="10" t="s">
        <v>25</v>
      </c>
    </row>
    <row r="14" s="1" customFormat="1" ht="23" customHeight="1" spans="1:15">
      <c r="A14" s="10">
        <v>7</v>
      </c>
      <c r="B14" s="11" t="s">
        <v>78</v>
      </c>
      <c r="C14" s="12" t="s">
        <v>79</v>
      </c>
      <c r="D14" s="10">
        <v>3</v>
      </c>
      <c r="E14" s="10" t="s">
        <v>23</v>
      </c>
      <c r="F14" s="10">
        <v>3</v>
      </c>
      <c r="G14" s="13">
        <v>107</v>
      </c>
      <c r="H14" s="13">
        <v>20.78</v>
      </c>
      <c r="I14" s="13">
        <v>86.22</v>
      </c>
      <c r="J14" s="29">
        <v>7840</v>
      </c>
      <c r="K14" s="29">
        <v>6760</v>
      </c>
      <c r="L14" s="29">
        <f t="shared" si="0"/>
        <v>838880</v>
      </c>
      <c r="M14" s="30">
        <f t="shared" si="1"/>
        <v>723320</v>
      </c>
      <c r="N14" s="10" t="s">
        <v>24</v>
      </c>
      <c r="O14" s="10" t="s">
        <v>25</v>
      </c>
    </row>
    <row r="15" s="1" customFormat="1" ht="23" customHeight="1" spans="1:15">
      <c r="A15" s="10">
        <v>8</v>
      </c>
      <c r="B15" s="11" t="s">
        <v>78</v>
      </c>
      <c r="C15" s="12" t="s">
        <v>80</v>
      </c>
      <c r="D15" s="10">
        <v>4</v>
      </c>
      <c r="E15" s="10" t="s">
        <v>23</v>
      </c>
      <c r="F15" s="10">
        <v>3</v>
      </c>
      <c r="G15" s="13">
        <v>116.81</v>
      </c>
      <c r="H15" s="13">
        <v>22.69</v>
      </c>
      <c r="I15" s="13">
        <v>94.12</v>
      </c>
      <c r="J15" s="29">
        <v>7600</v>
      </c>
      <c r="K15" s="29">
        <v>6760</v>
      </c>
      <c r="L15" s="29">
        <f t="shared" si="0"/>
        <v>887756</v>
      </c>
      <c r="M15" s="30">
        <f t="shared" si="1"/>
        <v>789635.6</v>
      </c>
      <c r="N15" s="10" t="s">
        <v>24</v>
      </c>
      <c r="O15" s="10" t="s">
        <v>25</v>
      </c>
    </row>
    <row r="16" s="1" customFormat="1" ht="23" customHeight="1" spans="1:15">
      <c r="A16" s="14" t="s">
        <v>35</v>
      </c>
      <c r="B16" s="15"/>
      <c r="C16" s="15"/>
      <c r="D16" s="15"/>
      <c r="E16" s="15"/>
      <c r="F16" s="11"/>
      <c r="G16" s="10">
        <f>SUM(G8:G15)</f>
        <v>944.83</v>
      </c>
      <c r="H16" s="10">
        <f>SUM(H8:H15)</f>
        <v>183.53</v>
      </c>
      <c r="I16" s="10">
        <f>SUM(I8:I15)</f>
        <v>761.3</v>
      </c>
      <c r="J16" s="29">
        <f>AVERAGE(J8:J15)</f>
        <v>7830</v>
      </c>
      <c r="K16" s="29">
        <f>AVERAGE(K8:K15)</f>
        <v>6857.5</v>
      </c>
      <c r="L16" s="29">
        <f>SUM(L8:L15)</f>
        <v>7388164</v>
      </c>
      <c r="M16" s="29">
        <f>SUM(M8:M15)</f>
        <v>6475666.6</v>
      </c>
      <c r="N16" s="10"/>
      <c r="O16" s="10"/>
    </row>
    <row r="17" ht="42" customHeight="1" spans="1:15">
      <c r="A17" s="16" t="s">
        <v>81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31"/>
    </row>
    <row r="18" ht="55" customHeight="1" spans="1:15">
      <c r="A18" s="18" t="s">
        <v>37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4" customHeight="1" spans="1:15">
      <c r="A19" s="19" t="s">
        <v>38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32"/>
      <c r="N19" s="32"/>
      <c r="O19" s="32"/>
    </row>
    <row r="20" ht="21" customHeight="1" spans="1:15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7"/>
      <c r="N20" s="27"/>
      <c r="O20" s="27"/>
    </row>
    <row r="21" ht="23" customHeight="1" spans="1:15">
      <c r="A21" s="6"/>
      <c r="B21" s="6"/>
      <c r="C21" s="20" t="s">
        <v>40</v>
      </c>
      <c r="D21" s="6"/>
      <c r="E21" s="6"/>
      <c r="F21" s="6"/>
      <c r="G21" s="6"/>
      <c r="H21" s="6"/>
      <c r="I21" s="6"/>
      <c r="J21" s="6"/>
      <c r="K21" s="6"/>
      <c r="L21" s="6"/>
      <c r="M21" s="27"/>
      <c r="N21" s="27"/>
      <c r="O21" s="27"/>
    </row>
    <row r="22" customHeight="1" spans="2:15">
      <c r="B22" s="21"/>
      <c r="C22" s="21"/>
      <c r="D22" s="21"/>
      <c r="E22" s="21"/>
      <c r="F22" s="21"/>
      <c r="G22" s="3"/>
      <c r="H22" s="3"/>
      <c r="I22" s="33"/>
      <c r="J22" s="33"/>
      <c r="K22" s="33"/>
      <c r="L22" s="33"/>
      <c r="M22" s="22"/>
      <c r="N22" s="34"/>
      <c r="O22" s="34"/>
    </row>
  </sheetData>
  <mergeCells count="7">
    <mergeCell ref="A2:O2"/>
    <mergeCell ref="A6:E6"/>
    <mergeCell ref="A16:F16"/>
    <mergeCell ref="A17:O17"/>
    <mergeCell ref="A18:O18"/>
    <mergeCell ref="A19:O19"/>
    <mergeCell ref="A20:B20"/>
  </mergeCells>
  <pageMargins left="0.354166666666667" right="0.472222222222222" top="0.196527777777778" bottom="0.196527777777778" header="0.275" footer="0.27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25栋</vt:lpstr>
      <vt:lpstr>25栋 上调</vt:lpstr>
      <vt:lpstr>26栋</vt:lpstr>
      <vt:lpstr>27栋</vt:lpstr>
      <vt:lpstr>27栋上调</vt:lpstr>
      <vt:lpstr>28栋 </vt:lpstr>
      <vt:lpstr>29栋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2024-06-25T15:46:59Z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