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栋 " sheetId="14" r:id="rId1"/>
  </sheets>
  <definedNames>
    <definedName name="_xlnm._FilterDatabase" localSheetId="0" hidden="1">'4栋 '!$A$7:$N$10</definedName>
    <definedName name="_xlnm.Print_Area" localSheetId="0">'4栋 '!$A$1:$O$16</definedName>
    <definedName name="_xlnm.Print_Titles" localSheetId="0">'4栋 '!$7:$7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<sst xmlns="http://schemas.openxmlformats.org/spreadsheetml/2006/main" count="34" uniqueCount="34">
  <si>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</si>
  <si>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</si>
  <si>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</si>
  <si>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</si>
  <si>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</si>
  <si>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</si>
  <si>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销售价格备案编号：[2024]055号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</si>
  <si>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</si>
  <si>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</si>
  <si>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</si>
  <si>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</si>
  <si>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</si>
  <si>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</si>
  <si>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</si>
  <si>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</si>
  <si>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</si>
  <si>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</si>
  <si>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</si>
  <si>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</si>
  <si>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</si>
  <si>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</si>
  <si>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</si>
  <si>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</si>
  <si>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4栋</t>
  </si>
  <si>
    <t>2206房</t>
  </si>
  <si>
    <t>三居室</t>
  </si>
  <si>
    <t>预售</t>
  </si>
  <si>
    <t>毛坯</t>
  </si>
  <si>
    <t>本楼栋总面积/均价</t>
  </si>
  <si>
    <r>
      <t>本栋销售住宅共184 套，本次申请住宅共1套，销售住宅总建筑面积：96.12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，套内面积：79.06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，分摊面积：17.06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，销售均价：7780.5元/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9459.41元/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</si>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</sst>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_ "/>
  </numFmts>
  <fonts count="37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1" borderId="9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25" borderId="13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177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177" fontId="6" fillId="0" borderId="2" xfId="0" applyNumberFormat="1" applyFont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16"/>
  <sheetViews>
    <sheetView tabSelected="1" workbookViewId="0">
      <pane ySplit="7" topLeftCell="A8" activePane="bottomLeft" state="frozen"/>
      <selection/>
      <selection pane="bottomLeft" activeCell="K17" sqref="K17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1.75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9"/>
      <c r="L2" s="29"/>
      <c r="M2" s="30"/>
      <c r="N2" s="7"/>
      <c r="O2" s="7"/>
    </row>
    <row r="4" s="1" customFormat="1" ht="18.75" spans="1:15">
      <c r="A4" s="8" t="s">
        <v>1</v>
      </c>
      <c r="B4" s="8"/>
      <c r="C4" s="8"/>
      <c r="D4" s="8"/>
      <c r="E4" s="8"/>
      <c r="F4" s="9"/>
      <c r="G4" s="9"/>
      <c r="H4" s="10"/>
      <c r="I4" s="11"/>
      <c r="J4" s="31" t="s">
        <v>2</v>
      </c>
      <c r="K4" s="32" t="s">
        <v>3</v>
      </c>
      <c r="L4" s="32"/>
      <c r="M4" s="33"/>
      <c r="N4" s="12"/>
      <c r="O4" s="12"/>
    </row>
    <row r="5" s="1" customFormat="1" ht="19" customHeight="1" spans="1:15">
      <c r="A5" s="11"/>
      <c r="B5" s="12"/>
      <c r="C5" s="12"/>
      <c r="D5" s="12"/>
      <c r="E5" s="12"/>
      <c r="F5" s="12"/>
      <c r="G5" s="12"/>
      <c r="H5" s="11"/>
      <c r="I5" s="11"/>
      <c r="J5" s="34" t="s">
        <v>4</v>
      </c>
      <c r="K5" s="35" t="s">
        <v>5</v>
      </c>
      <c r="L5" s="35"/>
      <c r="M5" s="35"/>
      <c r="N5" s="35"/>
      <c r="O5" s="35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1"/>
      <c r="J6" s="31" t="s">
        <v>7</v>
      </c>
      <c r="K6" s="36">
        <v>45392</v>
      </c>
      <c r="L6" s="36"/>
      <c r="M6" s="37"/>
      <c r="N6" s="36"/>
      <c r="O6" s="36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38" t="s">
        <v>18</v>
      </c>
      <c r="L7" s="39" t="s">
        <v>19</v>
      </c>
      <c r="M7" s="15" t="s">
        <v>20</v>
      </c>
      <c r="N7" s="15" t="s">
        <v>21</v>
      </c>
      <c r="O7" s="15" t="s">
        <v>22</v>
      </c>
    </row>
    <row r="8" s="2" customFormat="1" ht="24" customHeight="1" spans="1:15">
      <c r="A8" s="16">
        <v>1</v>
      </c>
      <c r="B8" s="17" t="s">
        <v>23</v>
      </c>
      <c r="C8" s="15" t="s">
        <v>24</v>
      </c>
      <c r="D8" s="15">
        <v>22</v>
      </c>
      <c r="E8" s="18" t="s">
        <v>25</v>
      </c>
      <c r="F8" s="19">
        <v>2.95</v>
      </c>
      <c r="G8" s="15">
        <v>96.12</v>
      </c>
      <c r="H8" s="15">
        <f>G8-I8</f>
        <v>17.06</v>
      </c>
      <c r="I8" s="15">
        <v>79.06</v>
      </c>
      <c r="J8" s="40">
        <v>8645</v>
      </c>
      <c r="K8" s="40">
        <f>J8*90%</f>
        <v>7780.5</v>
      </c>
      <c r="L8" s="40">
        <f>J8*G8</f>
        <v>830957.4</v>
      </c>
      <c r="M8" s="40">
        <f>K8*G8</f>
        <v>747861.66</v>
      </c>
      <c r="N8" s="16" t="s">
        <v>26</v>
      </c>
      <c r="O8" s="16" t="s">
        <v>27</v>
      </c>
    </row>
    <row r="9" s="3" customFormat="1" ht="24.75" customHeight="1" spans="1:16">
      <c r="A9" s="20" t="s">
        <v>28</v>
      </c>
      <c r="B9" s="21"/>
      <c r="C9" s="21"/>
      <c r="D9" s="21"/>
      <c r="E9" s="21"/>
      <c r="F9" s="22"/>
      <c r="G9" s="15">
        <f>SUM(G8:G8)</f>
        <v>96.12</v>
      </c>
      <c r="H9" s="15">
        <f>SUM(H8:H8)</f>
        <v>17.06</v>
      </c>
      <c r="I9" s="15">
        <f>SUM(I8:I8)</f>
        <v>79.06</v>
      </c>
      <c r="J9" s="40">
        <f>AVERAGE(J8:J8)</f>
        <v>8645</v>
      </c>
      <c r="K9" s="40">
        <f>J9*90%</f>
        <v>7780.5</v>
      </c>
      <c r="L9" s="40">
        <v>830957.4</v>
      </c>
      <c r="M9" s="40">
        <v>747861.66</v>
      </c>
      <c r="N9" s="41"/>
      <c r="O9" s="41"/>
      <c r="P9" s="42"/>
    </row>
    <row r="10" s="1" customFormat="1" ht="46" customHeight="1" spans="1:15">
      <c r="A10" s="23" t="s">
        <v>29</v>
      </c>
      <c r="B10" s="23"/>
      <c r="C10" s="23"/>
      <c r="D10" s="23"/>
      <c r="E10" s="23"/>
      <c r="F10" s="23"/>
      <c r="G10" s="23"/>
      <c r="H10" s="23"/>
      <c r="I10" s="23"/>
      <c r="J10" s="23"/>
      <c r="K10" s="43"/>
      <c r="L10" s="43"/>
      <c r="M10" s="23"/>
      <c r="N10" s="23"/>
      <c r="O10" s="23"/>
    </row>
    <row r="11" s="1" customFormat="1" ht="48" customHeight="1" spans="1:15">
      <c r="A11" s="24" t="s">
        <v>30</v>
      </c>
      <c r="B11" s="24"/>
      <c r="C11" s="24"/>
      <c r="D11" s="24"/>
      <c r="E11" s="24"/>
      <c r="F11" s="24"/>
      <c r="G11" s="24"/>
      <c r="H11" s="24"/>
      <c r="I11" s="24"/>
      <c r="J11" s="24"/>
      <c r="K11" s="44"/>
      <c r="L11" s="44"/>
      <c r="M11" s="45"/>
      <c r="N11" s="24"/>
      <c r="O11" s="11"/>
    </row>
    <row r="12" s="1" customFormat="1" ht="33" customHeight="1" spans="1:15">
      <c r="A12" s="25" t="s">
        <v>31</v>
      </c>
      <c r="B12" s="25"/>
      <c r="C12" s="25"/>
      <c r="D12" s="25"/>
      <c r="E12" s="25"/>
      <c r="F12" s="25"/>
      <c r="G12" s="25"/>
      <c r="H12" s="25"/>
      <c r="I12" s="25"/>
      <c r="J12" s="25"/>
      <c r="K12" s="35"/>
      <c r="L12" s="35"/>
      <c r="M12" s="46"/>
      <c r="N12" s="25"/>
      <c r="O12" s="11"/>
    </row>
    <row r="13" ht="18.75" spans="1: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47"/>
      <c r="L13" s="47"/>
      <c r="M13" s="48"/>
      <c r="N13" s="26"/>
      <c r="O13" s="28"/>
    </row>
    <row r="14" ht="18.75" spans="1:15">
      <c r="A14" s="27" t="s">
        <v>32</v>
      </c>
      <c r="B14" s="27"/>
      <c r="C14" s="28"/>
      <c r="D14" s="28"/>
      <c r="E14" s="28"/>
      <c r="F14" s="28"/>
      <c r="G14" s="28"/>
      <c r="H14" s="28"/>
      <c r="I14" s="28"/>
      <c r="J14" s="28"/>
      <c r="K14" s="49"/>
      <c r="L14" s="49"/>
      <c r="M14" s="50"/>
      <c r="N14" s="28"/>
      <c r="O14" s="28"/>
    </row>
    <row r="15" ht="18.75" spans="1: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51"/>
      <c r="L15" s="51"/>
      <c r="M15" s="50"/>
      <c r="N15" s="28"/>
      <c r="O15" s="28"/>
    </row>
    <row r="16" ht="18.75" spans="1:15">
      <c r="A16" s="27" t="s">
        <v>33</v>
      </c>
      <c r="B16" s="27"/>
      <c r="C16" s="27"/>
      <c r="D16" s="27"/>
      <c r="E16" s="27"/>
      <c r="F16" s="27"/>
      <c r="G16" s="28"/>
      <c r="H16" s="28"/>
      <c r="I16" s="28"/>
      <c r="J16" s="28"/>
      <c r="K16" s="49"/>
      <c r="L16" s="49"/>
      <c r="M16" s="50"/>
      <c r="N16" s="28"/>
      <c r="O16" s="28"/>
    </row>
  </sheetData>
  <autoFilter ref="A7:N10">
    <extLst/>
  </autoFilter>
  <mergeCells count="11">
    <mergeCell ref="B2:O2"/>
    <mergeCell ref="K4:O4"/>
    <mergeCell ref="K5:O5"/>
    <mergeCell ref="A6:H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4栋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2024-04-17T07:50:49Z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