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21栋 1套 上浮 4% " sheetId="16" r:id="rId1"/>
    <sheet name="21栋 1套 上浮 5% " sheetId="17" r:id="rId2"/>
  </sheets>
  <definedNames>
    <definedName name="_xlnm._FilterDatabase" localSheetId="0" hidden="1">'21栋 1套 上浮 4% '!$A$7:$N$10</definedName>
    <definedName name="_xlnm.Print_Area" localSheetId="0">'21栋 1套 上浮 4% '!$A$1:$O$16</definedName>
    <definedName name="_xlnm.Print_Titles" localSheetId="0">'21栋 1套 上浮 4% '!$7:$7</definedName>
    <definedName name="_xlnm._FilterDatabase" localSheetId="1" hidden="1">'21栋 1套 上浮 5% '!$A$7:$N$10</definedName>
    <definedName name="_xlnm.Print_Area" localSheetId="1">'21栋 1套 上浮 5% '!$A$1:$O$16</definedName>
    <definedName name="_xlnm.Print_Titles" localSheetId="1">'21栋 1套 上浮 5% '!$7:$7</definedName>
  </definedNames>
  <calcPr calcId="144525"/>
</workbook>
</file>

<file path=xl/sharedStrings.xml><?xml version="1.0" encoding="utf-8"?>
<sst xmlns="http://schemas.openxmlformats.org/spreadsheetml/2006/main" count="70" uniqueCount="37">
  <si>
    <t>商品房销售价目表</t>
  </si>
  <si>
    <r>
      <t>房地产开发企业名称或中介服务机构名称：</t>
    </r>
    <r>
      <rPr>
        <u/>
        <sz val="14"/>
        <color theme="1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</si>
  <si>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</si>
  <si>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</si>
  <si>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</si>
  <si>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</si>
  <si>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销售价格备案编号：[2024]054号</t>
  </si>
  <si>
    <t>日期：</t>
  </si>
  <si>
    <t>序号</t>
  </si>
  <si>
    <t>幢（栋）号</t>
  </si>
  <si>
    <t>房号</t>
  </si>
  <si>
    <t>楼层</t>
  </si>
  <si>
    <t>户型</t>
  </si>
  <si>
    <t>层高（m）</t>
  </si>
  <si>
    <t>建筑面积（m2）</t>
  </si>
  <si>
    <t>分摊的共有建筑面积（m2）</t>
  </si>
  <si>
    <t>套内建筑面积（m2）</t>
  </si>
  <si>
    <r>
      <t>原建筑面积单价（元/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</si>
  <si>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</si>
  <si>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</si>
  <si>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</si>
  <si>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</si>
  <si>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</si>
  <si>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21栋</t>
  </si>
  <si>
    <t>802房</t>
  </si>
  <si>
    <t>一居室</t>
  </si>
  <si>
    <t>现售</t>
  </si>
  <si>
    <t>毛坯</t>
  </si>
  <si>
    <t>合计</t>
  </si>
  <si>
    <t>本楼栋总面积/均价</t>
  </si>
  <si>
    <r>
      <t>本栋销售住宅共180 套，本次申请住宅共1套，销售住宅总建筑面积：54.25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，套内面积：41.47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，分摊面积：12.78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，销售均价：9937.2元/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</si>
  <si>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</si>
  <si>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</si>
  <si>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</si>
  <si>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</si>
  <si>
    <t>1303房</t>
  </si>
  <si>
    <r>
      <t>本栋销售住宅共180 套，本次申请住宅共1套，销售住宅总建筑面积：54.25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，套内面积：41.47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，分摊面积：12.78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，销售均价：9537.8元/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（建筑面积）、      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（套内建筑面积）</t>
    </r>
  </si>
</sst>
</file>

<file path=xl/styles.xml><?xml version="1.0" encoding="utf-8"?>
<styleSheet xmlns="http://schemas.openxmlformats.org/spreadsheetml/2006/main">
  <numFmts count="7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yyyy&quot;年&quot;m&quot;月&quot;d&quot;日&quot;;@"/>
    <numFmt numFmtId="178" formatCode="0_ "/>
  </numFmts>
  <fonts count="37">
    <font>
      <sz val="12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8"/>
      <name val="方正小标宋_GBK"/>
      <charset val="134"/>
    </font>
    <font>
      <sz val="14"/>
      <color theme="1"/>
      <name val="仿宋_GB2312"/>
      <charset val="134"/>
    </font>
    <font>
      <sz val="14"/>
      <color indexed="8"/>
      <name val="仿宋_GB2312"/>
      <charset val="134"/>
    </font>
    <font>
      <sz val="14"/>
      <name val="仿宋_GB2312"/>
      <charset val="0"/>
    </font>
    <font>
      <sz val="14"/>
      <color theme="1"/>
      <name val="仿宋_GB2312"/>
      <charset val="0"/>
    </font>
    <font>
      <sz val="14"/>
      <name val="仿宋_GB2312"/>
      <charset val="134"/>
    </font>
    <font>
      <sz val="18"/>
      <color rgb="FFFF0000"/>
      <name val="方正小标宋_GBK"/>
      <charset val="134"/>
    </font>
    <font>
      <sz val="14"/>
      <color theme="1"/>
      <name val="宋体"/>
      <charset val="134"/>
    </font>
    <font>
      <sz val="14"/>
      <color rgb="FFFF0000"/>
      <name val="仿宋_GB2312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indexed="8"/>
      <name val="Arial"/>
      <charset val="0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4"/>
      <color theme="1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2" borderId="9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18" borderId="12" applyNumberFormat="0" applyAlignment="0" applyProtection="0">
      <alignment vertical="center"/>
    </xf>
    <xf numFmtId="0" fontId="31" fillId="18" borderId="8" applyNumberFormat="0" applyAlignment="0" applyProtection="0">
      <alignment vertical="center"/>
    </xf>
    <xf numFmtId="0" fontId="30" fillId="19" borderId="13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2" fillId="0" borderId="0"/>
  </cellStyleXfs>
  <cellXfs count="6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shrinkToFit="1"/>
    </xf>
    <xf numFmtId="0" fontId="3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2" borderId="2" xfId="0" applyFont="1" applyFill="1" applyBorder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176" fontId="6" fillId="2" borderId="2" xfId="49" applyNumberFormat="1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176" fontId="6" fillId="0" borderId="0" xfId="0" applyNumberFormat="1" applyFont="1" applyAlignment="1">
      <alignment horizontal="left" vertical="center" wrapText="1"/>
    </xf>
    <xf numFmtId="177" fontId="6" fillId="0" borderId="0" xfId="0" applyNumberFormat="1" applyFont="1" applyAlignment="1">
      <alignment horizontal="left" vertical="center"/>
    </xf>
    <xf numFmtId="177" fontId="6" fillId="0" borderId="0" xfId="0" applyNumberFormat="1" applyFont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12" fillId="2" borderId="0" xfId="0" applyFont="1" applyFill="1">
      <alignment vertical="center"/>
    </xf>
    <xf numFmtId="176" fontId="6" fillId="2" borderId="2" xfId="0" applyNumberFormat="1" applyFont="1" applyFill="1" applyBorder="1" applyAlignment="1">
      <alignment horizontal="center" vertical="center" shrinkToFit="1"/>
    </xf>
    <xf numFmtId="178" fontId="6" fillId="2" borderId="2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176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6" fontId="10" fillId="0" borderId="0" xfId="0" applyNumberFormat="1" applyFont="1" applyAlignment="1">
      <alignment horizontal="left" vertical="center" wrapText="1"/>
    </xf>
    <xf numFmtId="176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176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6"/>
  <sheetViews>
    <sheetView workbookViewId="0">
      <pane ySplit="7" topLeftCell="A8" activePane="bottomLeft" state="frozen"/>
      <selection/>
      <selection pane="bottomLeft" activeCell="J25" sqref="J25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32"/>
      <c r="L2" s="32"/>
      <c r="M2" s="33"/>
      <c r="N2" s="7"/>
      <c r="O2" s="7"/>
    </row>
    <row r="3" ht="12" customHeight="1"/>
    <row r="4" s="1" customFormat="1" ht="22" customHeight="1" spans="1:16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4" t="s">
        <v>3</v>
      </c>
      <c r="L4" s="34"/>
      <c r="M4" s="35"/>
      <c r="N4" s="10"/>
      <c r="O4" s="10"/>
      <c r="P4" s="36"/>
    </row>
    <row r="5" s="1" customFormat="1" ht="22" customHeight="1" spans="1:16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7" t="s">
        <v>5</v>
      </c>
      <c r="L5" s="37"/>
      <c r="M5" s="37"/>
      <c r="N5" s="37"/>
      <c r="O5" s="37"/>
      <c r="P5" s="36"/>
    </row>
    <row r="6" s="1" customFormat="1" ht="22" customHeight="1" spans="1:16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8">
        <v>45390</v>
      </c>
      <c r="L6" s="38"/>
      <c r="M6" s="39"/>
      <c r="N6" s="38"/>
      <c r="O6" s="38"/>
      <c r="P6" s="36"/>
    </row>
    <row r="7" s="2" customFormat="1" ht="58" customHeight="1" spans="1:16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40" t="s">
        <v>18</v>
      </c>
      <c r="L7" s="41" t="s">
        <v>19</v>
      </c>
      <c r="M7" s="13" t="s">
        <v>20</v>
      </c>
      <c r="N7" s="13" t="s">
        <v>21</v>
      </c>
      <c r="O7" s="13" t="s">
        <v>22</v>
      </c>
      <c r="P7" s="42"/>
    </row>
    <row r="8" s="2" customFormat="1" ht="28" customHeight="1" spans="1:16">
      <c r="A8" s="14">
        <v>1</v>
      </c>
      <c r="B8" s="13" t="s">
        <v>23</v>
      </c>
      <c r="C8" s="15" t="s">
        <v>24</v>
      </c>
      <c r="D8" s="16">
        <v>8</v>
      </c>
      <c r="E8" s="17" t="s">
        <v>25</v>
      </c>
      <c r="F8" s="18">
        <v>2.95</v>
      </c>
      <c r="G8" s="19">
        <v>54.25</v>
      </c>
      <c r="H8" s="13">
        <v>12.78</v>
      </c>
      <c r="I8" s="13">
        <f>G8-H8</f>
        <v>41.47</v>
      </c>
      <c r="J8" s="13">
        <v>9555</v>
      </c>
      <c r="K8" s="40">
        <f>J8*104%</f>
        <v>9937.2</v>
      </c>
      <c r="L8" s="40">
        <v>518358.75</v>
      </c>
      <c r="M8" s="40">
        <f>G8*K8</f>
        <v>539093.1</v>
      </c>
      <c r="N8" s="14" t="s">
        <v>26</v>
      </c>
      <c r="O8" s="14" t="s">
        <v>27</v>
      </c>
      <c r="P8" s="42"/>
    </row>
    <row r="9" s="3" customFormat="1" ht="28" customHeight="1" spans="1:18">
      <c r="A9" s="20" t="s">
        <v>28</v>
      </c>
      <c r="B9" s="21" t="s">
        <v>29</v>
      </c>
      <c r="C9" s="22"/>
      <c r="D9" s="22"/>
      <c r="E9" s="22"/>
      <c r="F9" s="23"/>
      <c r="G9" s="24">
        <f>SUM(G8:G8)</f>
        <v>54.25</v>
      </c>
      <c r="H9" s="24">
        <f>SUM(H8:H8)</f>
        <v>12.78</v>
      </c>
      <c r="I9" s="13">
        <f>SUM(I8:I8)</f>
        <v>41.47</v>
      </c>
      <c r="J9" s="43">
        <f>AVERAGE(J8:J8)</f>
        <v>9555</v>
      </c>
      <c r="K9" s="43">
        <f>AVERAGE(K8:K8)</f>
        <v>9937.2</v>
      </c>
      <c r="L9" s="44">
        <v>518358.75</v>
      </c>
      <c r="M9" s="20">
        <v>539093.1</v>
      </c>
      <c r="N9" s="14"/>
      <c r="O9" s="14"/>
      <c r="P9" s="45"/>
      <c r="R9" s="58"/>
    </row>
    <row r="10" s="59" customFormat="1" ht="46" customHeight="1" spans="1:16">
      <c r="A10" s="25" t="s">
        <v>30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46"/>
      <c r="O10" s="47"/>
      <c r="P10" s="60"/>
    </row>
    <row r="11" s="1" customFormat="1" ht="48" customHeight="1" spans="1:16">
      <c r="A11" s="27" t="s">
        <v>31</v>
      </c>
      <c r="B11" s="27"/>
      <c r="C11" s="27"/>
      <c r="D11" s="27"/>
      <c r="E11" s="27"/>
      <c r="F11" s="27"/>
      <c r="G11" s="27"/>
      <c r="H11" s="27"/>
      <c r="I11" s="27"/>
      <c r="J11" s="27"/>
      <c r="K11" s="48"/>
      <c r="L11" s="48"/>
      <c r="M11" s="49"/>
      <c r="N11" s="27"/>
      <c r="O11" s="9"/>
      <c r="P11" s="36"/>
    </row>
    <row r="12" s="1" customFormat="1" ht="30" customHeight="1" spans="1:16">
      <c r="A12" s="28" t="s">
        <v>32</v>
      </c>
      <c r="B12" s="28"/>
      <c r="C12" s="28"/>
      <c r="D12" s="28"/>
      <c r="E12" s="28"/>
      <c r="F12" s="28"/>
      <c r="G12" s="28"/>
      <c r="H12" s="28"/>
      <c r="I12" s="28"/>
      <c r="J12" s="28"/>
      <c r="K12" s="37"/>
      <c r="L12" s="37"/>
      <c r="M12" s="50"/>
      <c r="N12" s="28"/>
      <c r="O12" s="9"/>
      <c r="P12" s="36"/>
    </row>
    <row r="13" ht="11" customHeight="1" spans="1:16">
      <c r="A13" s="29"/>
      <c r="B13" s="29"/>
      <c r="C13" s="29"/>
      <c r="D13" s="29"/>
      <c r="E13" s="29"/>
      <c r="F13" s="29"/>
      <c r="G13" s="29"/>
      <c r="H13" s="29"/>
      <c r="I13" s="51"/>
      <c r="J13" s="29"/>
      <c r="K13" s="52"/>
      <c r="L13" s="52"/>
      <c r="M13" s="53"/>
      <c r="N13" s="29"/>
      <c r="O13" s="31"/>
      <c r="P13" s="54"/>
    </row>
    <row r="14" ht="18.75" spans="1:16">
      <c r="A14" s="30" t="s">
        <v>33</v>
      </c>
      <c r="B14" s="30"/>
      <c r="C14" s="31"/>
      <c r="D14" s="31"/>
      <c r="E14" s="31"/>
      <c r="F14" s="31"/>
      <c r="G14" s="31"/>
      <c r="H14" s="31"/>
      <c r="I14" s="31"/>
      <c r="J14" s="31"/>
      <c r="K14" s="55"/>
      <c r="L14" s="55"/>
      <c r="M14" s="56"/>
      <c r="N14" s="31"/>
      <c r="O14" s="31"/>
      <c r="P14" s="54"/>
    </row>
    <row r="15" ht="18.75" spans="1:16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57"/>
      <c r="L15" s="57"/>
      <c r="M15" s="56"/>
      <c r="N15" s="31"/>
      <c r="O15" s="31"/>
      <c r="P15" s="54"/>
    </row>
    <row r="16" ht="18.75" spans="1:16">
      <c r="A16" s="30" t="s">
        <v>34</v>
      </c>
      <c r="B16" s="30"/>
      <c r="C16" s="30"/>
      <c r="D16" s="30"/>
      <c r="E16" s="30"/>
      <c r="F16" s="30"/>
      <c r="G16" s="31"/>
      <c r="H16" s="31"/>
      <c r="I16" s="31"/>
      <c r="J16" s="31"/>
      <c r="K16" s="55"/>
      <c r="L16" s="55"/>
      <c r="M16" s="56"/>
      <c r="N16" s="31"/>
      <c r="O16" s="31"/>
      <c r="P16" s="54"/>
    </row>
  </sheetData>
  <mergeCells count="11">
    <mergeCell ref="B2:O2"/>
    <mergeCell ref="K4:O4"/>
    <mergeCell ref="K5:O5"/>
    <mergeCell ref="A6:G6"/>
    <mergeCell ref="K6:O6"/>
    <mergeCell ref="B9:F9"/>
    <mergeCell ref="A10:O10"/>
    <mergeCell ref="A11:N11"/>
    <mergeCell ref="A12:N12"/>
    <mergeCell ref="A14:B14"/>
    <mergeCell ref="A16:F16"/>
  </mergeCells>
  <printOptions horizontalCentered="1"/>
  <pageMargins left="0" right="0" top="0.236111111111111" bottom="0.236111111111111" header="0.118055555555556" footer="0.118055555555556"/>
  <pageSetup paperSize="9" scale="80" orientation="landscape" horizontalDpi="600" verticalDpi="600"/>
  <headerFooter alignWithMargins="0" scaleWithDoc="0">
    <oddFooter>&amp;C&amp;P</oddFooter>
  </headerFooter>
  <colBreaks count="1" manualBreakCount="1">
    <brk id="15" max="65365" man="1"/>
  </colBreaks>
  <ignoredErrors>
    <ignoredError sqref="J10:O10 J4:O5 J7:O7 N8:O8 J6 N9:O9 A4:F5 B6:F6 L6:O6 A7:F7 B8 A9:F9 B10:F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16"/>
  <sheetViews>
    <sheetView tabSelected="1" workbookViewId="0">
      <pane ySplit="7" topLeftCell="A8" activePane="bottomLeft" state="frozen"/>
      <selection/>
      <selection pane="bottomLeft" activeCell="A10" sqref="A10:O10"/>
    </sheetView>
  </sheetViews>
  <sheetFormatPr defaultColWidth="8.75" defaultRowHeight="14.25"/>
  <cols>
    <col min="1" max="1" width="6.125" style="4" customWidth="1"/>
    <col min="2" max="2" width="11" style="4" customWidth="1"/>
    <col min="3" max="3" width="13.25" style="4" customWidth="1"/>
    <col min="4" max="4" width="7.125" style="4" customWidth="1"/>
    <col min="5" max="5" width="9.625" style="4" customWidth="1"/>
    <col min="6" max="6" width="6.75" style="4" customWidth="1"/>
    <col min="7" max="7" width="10.5" style="4" customWidth="1"/>
    <col min="8" max="8" width="13.25" style="4" customWidth="1"/>
    <col min="9" max="9" width="13" style="4" customWidth="1"/>
    <col min="10" max="10" width="18" style="4" customWidth="1"/>
    <col min="11" max="12" width="13.625" style="5" customWidth="1"/>
    <col min="13" max="13" width="13.625" style="6" customWidth="1"/>
    <col min="14" max="14" width="11.75" style="4" customWidth="1"/>
    <col min="15" max="15" width="8.75" style="4"/>
  </cols>
  <sheetData>
    <row r="2" ht="25" customHeight="1" spans="2:15">
      <c r="B2" s="7" t="s">
        <v>0</v>
      </c>
      <c r="C2" s="7"/>
      <c r="D2" s="7"/>
      <c r="E2" s="7"/>
      <c r="F2" s="7"/>
      <c r="G2" s="7"/>
      <c r="H2" s="7"/>
      <c r="I2" s="7"/>
      <c r="J2" s="7"/>
      <c r="K2" s="32"/>
      <c r="L2" s="32"/>
      <c r="M2" s="33"/>
      <c r="N2" s="7"/>
      <c r="O2" s="7"/>
    </row>
    <row r="3" ht="12" customHeight="1"/>
    <row r="4" s="1" customFormat="1" ht="22" customHeight="1" spans="1:16">
      <c r="A4" s="8" t="s">
        <v>1</v>
      </c>
      <c r="B4" s="8"/>
      <c r="C4" s="8"/>
      <c r="D4" s="8"/>
      <c r="E4" s="8"/>
      <c r="F4" s="8"/>
      <c r="G4" s="8"/>
      <c r="H4" s="8"/>
      <c r="I4" s="9"/>
      <c r="J4" s="10" t="s">
        <v>2</v>
      </c>
      <c r="K4" s="34" t="s">
        <v>3</v>
      </c>
      <c r="L4" s="34"/>
      <c r="M4" s="35"/>
      <c r="N4" s="10"/>
      <c r="O4" s="10"/>
      <c r="P4" s="36"/>
    </row>
    <row r="5" s="1" customFormat="1" ht="22" customHeight="1" spans="1:16">
      <c r="A5" s="9"/>
      <c r="B5" s="10"/>
      <c r="C5" s="10"/>
      <c r="D5" s="10"/>
      <c r="E5" s="10"/>
      <c r="F5" s="10"/>
      <c r="G5" s="10"/>
      <c r="H5" s="9"/>
      <c r="I5" s="9"/>
      <c r="J5" s="9" t="s">
        <v>4</v>
      </c>
      <c r="K5" s="37" t="s">
        <v>5</v>
      </c>
      <c r="L5" s="37"/>
      <c r="M5" s="37"/>
      <c r="N5" s="37"/>
      <c r="O5" s="37"/>
      <c r="P5" s="36"/>
    </row>
    <row r="6" s="1" customFormat="1" ht="22" customHeight="1" spans="1:16">
      <c r="A6" s="11" t="s">
        <v>6</v>
      </c>
      <c r="B6" s="11"/>
      <c r="C6" s="11"/>
      <c r="D6" s="11"/>
      <c r="E6" s="11"/>
      <c r="F6" s="11"/>
      <c r="G6" s="11"/>
      <c r="H6" s="10"/>
      <c r="I6" s="9"/>
      <c r="J6" s="10" t="s">
        <v>7</v>
      </c>
      <c r="K6" s="38">
        <v>45390</v>
      </c>
      <c r="L6" s="38"/>
      <c r="M6" s="39"/>
      <c r="N6" s="38"/>
      <c r="O6" s="38"/>
      <c r="P6" s="36"/>
    </row>
    <row r="7" s="2" customFormat="1" ht="58" customHeight="1" spans="1:16">
      <c r="A7" s="12" t="s">
        <v>8</v>
      </c>
      <c r="B7" s="13" t="s">
        <v>9</v>
      </c>
      <c r="C7" s="13" t="s">
        <v>10</v>
      </c>
      <c r="D7" s="13" t="s">
        <v>11</v>
      </c>
      <c r="E7" s="13" t="s">
        <v>12</v>
      </c>
      <c r="F7" s="13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40" t="s">
        <v>18</v>
      </c>
      <c r="L7" s="41" t="s">
        <v>19</v>
      </c>
      <c r="M7" s="13" t="s">
        <v>20</v>
      </c>
      <c r="N7" s="13" t="s">
        <v>21</v>
      </c>
      <c r="O7" s="13" t="s">
        <v>22</v>
      </c>
      <c r="P7" s="42"/>
    </row>
    <row r="8" s="2" customFormat="1" ht="28" customHeight="1" spans="1:16">
      <c r="A8" s="14">
        <v>1</v>
      </c>
      <c r="B8" s="13" t="s">
        <v>23</v>
      </c>
      <c r="C8" s="15" t="s">
        <v>35</v>
      </c>
      <c r="D8" s="16">
        <v>13</v>
      </c>
      <c r="E8" s="17" t="s">
        <v>25</v>
      </c>
      <c r="F8" s="18">
        <v>2.95</v>
      </c>
      <c r="G8" s="19">
        <v>54.25</v>
      </c>
      <c r="H8" s="13">
        <v>12.78</v>
      </c>
      <c r="I8" s="13">
        <f>G8-H8</f>
        <v>41.47</v>
      </c>
      <c r="J8" s="13">
        <v>9260</v>
      </c>
      <c r="K8" s="40">
        <f>J8*105%</f>
        <v>9723</v>
      </c>
      <c r="L8" s="40">
        <v>502355</v>
      </c>
      <c r="M8" s="40">
        <f>G8*K8</f>
        <v>527472.75</v>
      </c>
      <c r="N8" s="14" t="s">
        <v>26</v>
      </c>
      <c r="O8" s="14" t="s">
        <v>27</v>
      </c>
      <c r="P8" s="42"/>
    </row>
    <row r="9" s="3" customFormat="1" ht="28" customHeight="1" spans="1:18">
      <c r="A9" s="20" t="s">
        <v>28</v>
      </c>
      <c r="B9" s="21" t="s">
        <v>29</v>
      </c>
      <c r="C9" s="22"/>
      <c r="D9" s="22"/>
      <c r="E9" s="22"/>
      <c r="F9" s="23"/>
      <c r="G9" s="24">
        <f>SUM(G8:G8)</f>
        <v>54.25</v>
      </c>
      <c r="H9" s="24">
        <f>SUM(H8:H8)</f>
        <v>12.78</v>
      </c>
      <c r="I9" s="13">
        <f>SUM(I8:I8)</f>
        <v>41.47</v>
      </c>
      <c r="J9" s="43">
        <f>AVERAGE(J8:J8)</f>
        <v>9260</v>
      </c>
      <c r="K9" s="43">
        <f>AVERAGE(K8:K8)</f>
        <v>9723</v>
      </c>
      <c r="L9" s="44">
        <v>502355</v>
      </c>
      <c r="M9" s="20">
        <v>527472.75</v>
      </c>
      <c r="N9" s="14"/>
      <c r="O9" s="14"/>
      <c r="P9" s="45"/>
      <c r="R9" s="58"/>
    </row>
    <row r="10" s="1" customFormat="1" ht="43" customHeight="1" spans="1:16">
      <c r="A10" s="25" t="s">
        <v>36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46"/>
      <c r="O10" s="47"/>
      <c r="P10" s="36"/>
    </row>
    <row r="11" s="1" customFormat="1" ht="40" customHeight="1" spans="1:16">
      <c r="A11" s="27" t="s">
        <v>31</v>
      </c>
      <c r="B11" s="27"/>
      <c r="C11" s="27"/>
      <c r="D11" s="27"/>
      <c r="E11" s="27"/>
      <c r="F11" s="27"/>
      <c r="G11" s="27"/>
      <c r="H11" s="27"/>
      <c r="I11" s="27"/>
      <c r="J11" s="27"/>
      <c r="K11" s="48"/>
      <c r="L11" s="48"/>
      <c r="M11" s="49"/>
      <c r="N11" s="27"/>
      <c r="O11" s="9"/>
      <c r="P11" s="36"/>
    </row>
    <row r="12" s="1" customFormat="1" ht="30" customHeight="1" spans="1:16">
      <c r="A12" s="28" t="s">
        <v>32</v>
      </c>
      <c r="B12" s="28"/>
      <c r="C12" s="28"/>
      <c r="D12" s="28"/>
      <c r="E12" s="28"/>
      <c r="F12" s="28"/>
      <c r="G12" s="28"/>
      <c r="H12" s="28"/>
      <c r="I12" s="28"/>
      <c r="J12" s="28"/>
      <c r="K12" s="37"/>
      <c r="L12" s="37"/>
      <c r="M12" s="50"/>
      <c r="N12" s="28"/>
      <c r="O12" s="9"/>
      <c r="P12" s="36"/>
    </row>
    <row r="13" ht="11" customHeight="1" spans="1:16">
      <c r="A13" s="29"/>
      <c r="B13" s="29"/>
      <c r="C13" s="29"/>
      <c r="D13" s="29"/>
      <c r="E13" s="29"/>
      <c r="F13" s="29"/>
      <c r="G13" s="29"/>
      <c r="H13" s="29"/>
      <c r="I13" s="51"/>
      <c r="J13" s="29"/>
      <c r="K13" s="52"/>
      <c r="L13" s="52"/>
      <c r="M13" s="53"/>
      <c r="N13" s="29"/>
      <c r="O13" s="31"/>
      <c r="P13" s="54"/>
    </row>
    <row r="14" ht="18.75" spans="1:16">
      <c r="A14" s="30" t="s">
        <v>33</v>
      </c>
      <c r="B14" s="30"/>
      <c r="C14" s="31"/>
      <c r="D14" s="31"/>
      <c r="E14" s="31"/>
      <c r="F14" s="31"/>
      <c r="G14" s="31"/>
      <c r="H14" s="31"/>
      <c r="I14" s="31"/>
      <c r="J14" s="31"/>
      <c r="K14" s="55"/>
      <c r="L14" s="55"/>
      <c r="M14" s="56"/>
      <c r="N14" s="31"/>
      <c r="O14" s="31"/>
      <c r="P14" s="54"/>
    </row>
    <row r="15" ht="18.75" spans="1:16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57"/>
      <c r="L15" s="57"/>
      <c r="M15" s="56"/>
      <c r="N15" s="31"/>
      <c r="O15" s="31"/>
      <c r="P15" s="54"/>
    </row>
    <row r="16" ht="18.75" spans="1:16">
      <c r="A16" s="30" t="s">
        <v>34</v>
      </c>
      <c r="B16" s="30"/>
      <c r="C16" s="30"/>
      <c r="D16" s="30"/>
      <c r="E16" s="30"/>
      <c r="F16" s="30"/>
      <c r="G16" s="31"/>
      <c r="H16" s="31"/>
      <c r="I16" s="31"/>
      <c r="J16" s="31"/>
      <c r="K16" s="55"/>
      <c r="L16" s="55"/>
      <c r="M16" s="56"/>
      <c r="N16" s="31"/>
      <c r="O16" s="31"/>
      <c r="P16" s="54"/>
    </row>
  </sheetData>
  <mergeCells count="11">
    <mergeCell ref="B2:O2"/>
    <mergeCell ref="K4:O4"/>
    <mergeCell ref="K5:O5"/>
    <mergeCell ref="A6:G6"/>
    <mergeCell ref="K6:O6"/>
    <mergeCell ref="B9:F9"/>
    <mergeCell ref="A10:O10"/>
    <mergeCell ref="A11:N11"/>
    <mergeCell ref="A12:N12"/>
    <mergeCell ref="A14:B14"/>
    <mergeCell ref="A16:F16"/>
  </mergeCells>
  <printOptions horizontalCentered="1"/>
  <pageMargins left="0" right="0" top="0.236111111111111" bottom="0.236111111111111" header="0.118055555555556" footer="0.118055555555556"/>
  <pageSetup paperSize="9" scale="80" orientation="landscape" horizontalDpi="600" verticalDpi="600"/>
  <headerFooter alignWithMargins="0" scaleWithDoc="0">
    <oddFooter>&amp;C&amp;P</oddFooter>
  </headerFooter>
  <colBreaks count="1" manualBreakCount="1">
    <brk id="15" max="653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21栋 1套 上浮 4% </vt:lpstr>
      <vt:lpstr>21栋 1套 上浮 5%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2024-04-17T07:47:33Z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494ACC3AAB3B4239B281A70BA45B6605_13</vt:lpwstr>
  </property>
  <property fmtid="{D5CDD505-2E9C-101B-9397-08002B2CF9AE}" pid="4" name="KSOReadingLayout">
    <vt:bool>true</vt:bool>
  </property>
</Properties>
</file>