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1栋 1套 上浮 4% " sheetId="16" r:id="rId1"/>
    <sheet name="21栋 1套 上浮 5% " sheetId="17" r:id="rId2"/>
  </sheets>
  <definedNames>
    <definedName name="_xlnm._FilterDatabase" localSheetId="0" hidden="1">'21栋 1套 上浮 4% '!$A$7:$N$10</definedName>
    <definedName name="_xlnm.Print_Area" localSheetId="0">'21栋 1套 上浮 4% '!$A$1:$O$16</definedName>
    <definedName name="_xlnm.Print_Titles" localSheetId="0">'21栋 1套 上浮 4% '!$7:$7</definedName>
    <definedName name="_xlnm._FilterDatabase" localSheetId="1" hidden="1">'21栋 1套 上浮 5% '!$A$7:$N$10</definedName>
    <definedName name="_xlnm.Print_Area" localSheetId="1">'21栋 1套 上浮 5% '!$A$1:$O$16</definedName>
    <definedName name="_xlnm.Print_Titles" localSheetId="1">'21栋 1套 上浮 5% '!$7:$7</definedName>
  </definedNames>
  <calcPr calcId="144525"/>
</workbook>
</file>

<file path=xl/sharedStrings.xml><?xml version="1.0" encoding="utf-8"?>
<sst xmlns="http://schemas.openxmlformats.org/spreadsheetml/2006/main" count="70" uniqueCount="37">
  <si>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</si>
  <si>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</si>
  <si>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</si>
  <si>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</si>
  <si>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</si>
  <si>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</si>
  <si>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销售价格备案编号：[2024]054号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</si>
  <si>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</si>
  <si>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</si>
  <si>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</si>
  <si>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</si>
  <si>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</si>
  <si>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</si>
  <si>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</si>
  <si>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</si>
  <si>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</si>
  <si>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</si>
  <si>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</si>
  <si>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</si>
  <si>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</si>
  <si>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</si>
  <si>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</si>
  <si>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</si>
  <si>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</si>
  <si>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802房</t>
  </si>
  <si>
    <t>一居室</t>
  </si>
  <si>
    <t>现售</t>
  </si>
  <si>
    <t>毛坯</t>
  </si>
  <si>
    <t>合计</t>
  </si>
  <si>
    <t>本楼栋总面积/均价</t>
  </si>
  <si>
    <r>
      <t>本栋销售住宅共180 套，本次申请住宅共1套，销售住宅总建筑面积：54.25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，分摊面积：12.78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，销售均价：9937.2元/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</si>
  <si>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</si>
  <si>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</si>
  <si>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</si>
  <si>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</si>
  <si>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1303房</t>
  </si>
  <si>
    <r>
      <t>本栋销售住宅共180 套，本次申请住宅共1套，销售住宅总建筑面积：54.25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，分摊面积：12.78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，销售均价：9537.8元/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</si>
</sst>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&quot;年&quot;m&quot;月&quot;d&quot;日&quot;;@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theme="1"/>
      <name val="宋体"/>
      <charset val="134"/>
    </font>
    <font>
      <sz val="14"/>
      <color rgb="FFFF0000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4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9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left" vertical="center" wrapText="1"/>
    </xf>
    <xf numFmtId="176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workbookViewId="0">
      <pane ySplit="7" topLeftCell="A8" activePane="bottomLeft" state="frozen"/>
      <selection/>
      <selection pane="bottomLeft" activeCell="J25" sqref="J2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3" ht="12" customHeight="1"/>
    <row r="4" s="1" customFormat="1" ht="22" customHeight="1" spans="1:16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4" t="s">
        <v>3</v>
      </c>
      <c r="L4" s="34"/>
      <c r="M4" s="35"/>
      <c r="N4" s="10"/>
      <c r="O4" s="10"/>
      <c r="P4" s="36"/>
    </row>
    <row r="5" s="1" customFormat="1" ht="22" customHeight="1" spans="1:16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7" t="s">
        <v>5</v>
      </c>
      <c r="L5" s="37"/>
      <c r="M5" s="37"/>
      <c r="N5" s="37"/>
      <c r="O5" s="37"/>
      <c r="P5" s="36"/>
    </row>
    <row r="6" s="1" customFormat="1" ht="22" customHeight="1" spans="1:16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8">
        <v>45390</v>
      </c>
      <c r="L6" s="38"/>
      <c r="M6" s="39"/>
      <c r="N6" s="38"/>
      <c r="O6" s="38"/>
      <c r="P6" s="36"/>
    </row>
    <row r="7" s="2" customFormat="1" ht="58" customHeight="1" spans="1:16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40" t="s">
        <v>18</v>
      </c>
      <c r="L7" s="41" t="s">
        <v>19</v>
      </c>
      <c r="M7" s="13" t="s">
        <v>20</v>
      </c>
      <c r="N7" s="13" t="s">
        <v>21</v>
      </c>
      <c r="O7" s="13" t="s">
        <v>22</v>
      </c>
      <c r="P7" s="42"/>
    </row>
    <row r="8" s="2" customFormat="1" ht="28" customHeight="1" spans="1:16">
      <c r="A8" s="14">
        <v>1</v>
      </c>
      <c r="B8" s="13" t="s">
        <v>23</v>
      </c>
      <c r="C8" s="15" t="s">
        <v>24</v>
      </c>
      <c r="D8" s="16">
        <v>8</v>
      </c>
      <c r="E8" s="17" t="s">
        <v>25</v>
      </c>
      <c r="F8" s="18">
        <v>2.95</v>
      </c>
      <c r="G8" s="19">
        <v>54.25</v>
      </c>
      <c r="H8" s="13">
        <v>12.78</v>
      </c>
      <c r="I8" s="13">
        <f>G8-H8</f>
        <v>41.47</v>
      </c>
      <c r="J8" s="13">
        <v>9555</v>
      </c>
      <c r="K8" s="40">
        <f>J8*104%</f>
        <v>9937.2</v>
      </c>
      <c r="L8" s="40">
        <v>518358.75</v>
      </c>
      <c r="M8" s="40">
        <f>G8*K8</f>
        <v>539093.1</v>
      </c>
      <c r="N8" s="14" t="s">
        <v>26</v>
      </c>
      <c r="O8" s="14" t="s">
        <v>27</v>
      </c>
      <c r="P8" s="42"/>
    </row>
    <row r="9" s="3" customFormat="1" ht="28" customHeight="1" spans="1:18">
      <c r="A9" s="20" t="s">
        <v>28</v>
      </c>
      <c r="B9" s="21" t="s">
        <v>29</v>
      </c>
      <c r="C9" s="22"/>
      <c r="D9" s="22"/>
      <c r="E9" s="22"/>
      <c r="F9" s="23"/>
      <c r="G9" s="24">
        <f>SUM(G8:G8)</f>
        <v>54.25</v>
      </c>
      <c r="H9" s="24">
        <f>SUM(H8:H8)</f>
        <v>12.78</v>
      </c>
      <c r="I9" s="13">
        <f>SUM(I8:I8)</f>
        <v>41.47</v>
      </c>
      <c r="J9" s="43">
        <f>AVERAGE(J8:J8)</f>
        <v>9555</v>
      </c>
      <c r="K9" s="43">
        <f>AVERAGE(K8:K8)</f>
        <v>9937.2</v>
      </c>
      <c r="L9" s="44">
        <v>518358.75</v>
      </c>
      <c r="M9" s="20">
        <v>539093.1</v>
      </c>
      <c r="N9" s="14"/>
      <c r="O9" s="14"/>
      <c r="P9" s="45"/>
      <c r="R9" s="58"/>
    </row>
    <row r="10" s="59" customFormat="1" ht="46" customHeight="1" spans="1:16">
      <c r="A10" s="25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6"/>
      <c r="O10" s="47"/>
      <c r="P10" s="60"/>
    </row>
    <row r="11" s="1" customFormat="1" ht="48" customHeight="1" spans="1:16">
      <c r="A11" s="27" t="s">
        <v>31</v>
      </c>
      <c r="B11" s="27"/>
      <c r="C11" s="27"/>
      <c r="D11" s="27"/>
      <c r="E11" s="27"/>
      <c r="F11" s="27"/>
      <c r="G11" s="27"/>
      <c r="H11" s="27"/>
      <c r="I11" s="27"/>
      <c r="J11" s="27"/>
      <c r="K11" s="48"/>
      <c r="L11" s="48"/>
      <c r="M11" s="49"/>
      <c r="N11" s="27"/>
      <c r="O11" s="9"/>
      <c r="P11" s="36"/>
    </row>
    <row r="12" s="1" customFormat="1" ht="30" customHeight="1" spans="1:16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37"/>
      <c r="L12" s="37"/>
      <c r="M12" s="50"/>
      <c r="N12" s="28"/>
      <c r="O12" s="9"/>
      <c r="P12" s="36"/>
    </row>
    <row r="13" ht="11" customHeight="1" spans="1:16">
      <c r="A13" s="29"/>
      <c r="B13" s="29"/>
      <c r="C13" s="29"/>
      <c r="D13" s="29"/>
      <c r="E13" s="29"/>
      <c r="F13" s="29"/>
      <c r="G13" s="29"/>
      <c r="H13" s="29"/>
      <c r="I13" s="51"/>
      <c r="J13" s="29"/>
      <c r="K13" s="52"/>
      <c r="L13" s="52"/>
      <c r="M13" s="53"/>
      <c r="N13" s="29"/>
      <c r="O13" s="31"/>
      <c r="P13" s="54"/>
    </row>
    <row r="14" ht="18.75" spans="1:16">
      <c r="A14" s="30" t="s">
        <v>33</v>
      </c>
      <c r="B14" s="30"/>
      <c r="C14" s="31"/>
      <c r="D14" s="31"/>
      <c r="E14" s="31"/>
      <c r="F14" s="31"/>
      <c r="G14" s="31"/>
      <c r="H14" s="31"/>
      <c r="I14" s="31"/>
      <c r="J14" s="31"/>
      <c r="K14" s="55"/>
      <c r="L14" s="55"/>
      <c r="M14" s="56"/>
      <c r="N14" s="31"/>
      <c r="O14" s="31"/>
      <c r="P14" s="54"/>
    </row>
    <row r="15" ht="18.75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7"/>
      <c r="L15" s="57"/>
      <c r="M15" s="56"/>
      <c r="N15" s="31"/>
      <c r="O15" s="31"/>
      <c r="P15" s="54"/>
    </row>
    <row r="16" ht="18.75" spans="1:16">
      <c r="A16" s="30" t="s">
        <v>34</v>
      </c>
      <c r="B16" s="30"/>
      <c r="C16" s="30"/>
      <c r="D16" s="30"/>
      <c r="E16" s="30"/>
      <c r="F16" s="30"/>
      <c r="G16" s="31"/>
      <c r="H16" s="31"/>
      <c r="I16" s="31"/>
      <c r="J16" s="31"/>
      <c r="K16" s="55"/>
      <c r="L16" s="55"/>
      <c r="M16" s="56"/>
      <c r="N16" s="31"/>
      <c r="O16" s="31"/>
      <c r="P16" s="54"/>
    </row>
  </sheetData>
  <mergeCells count="11">
    <mergeCell ref="B2:O2"/>
    <mergeCell ref="K4:O4"/>
    <mergeCell ref="K5:O5"/>
    <mergeCell ref="A6:G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236111111111111" bottom="0.236111111111111" header="0.118055555555556" footer="0.118055555555556"/>
  <pageSetup paperSize="9" scale="80" orientation="landscape" horizontalDpi="600" verticalDpi="600"/>
  <headerFooter alignWithMargins="0" scaleWithDoc="0">
    <oddFooter>&amp;C&amp;P</oddFooter>
  </headerFooter>
  <colBreaks count="1" manualBreakCount="1">
    <brk id="15" max="65365" man="1"/>
  </colBreaks>
  <ignoredErrors>
    <ignoredError sqref="J10:O10 J4:O5 J7:O7 N8:O8 J6 N9:O9 A4:F5 B6:F6 L6:O6 A7:F7 B8 A9:F9 B10: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tabSelected="1" workbookViewId="0">
      <pane ySplit="7" topLeftCell="A8" activePane="bottomLeft" state="frozen"/>
      <selection/>
      <selection pane="bottomLeft" activeCell="A10" sqref="A10:O1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3" ht="12" customHeight="1"/>
    <row r="4" s="1" customFormat="1" ht="22" customHeight="1" spans="1:16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4" t="s">
        <v>3</v>
      </c>
      <c r="L4" s="34"/>
      <c r="M4" s="35"/>
      <c r="N4" s="10"/>
      <c r="O4" s="10"/>
      <c r="P4" s="36"/>
    </row>
    <row r="5" s="1" customFormat="1" ht="22" customHeight="1" spans="1:16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7" t="s">
        <v>5</v>
      </c>
      <c r="L5" s="37"/>
      <c r="M5" s="37"/>
      <c r="N5" s="37"/>
      <c r="O5" s="37"/>
      <c r="P5" s="36"/>
    </row>
    <row r="6" s="1" customFormat="1" ht="22" customHeight="1" spans="1:16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8">
        <v>45390</v>
      </c>
      <c r="L6" s="38"/>
      <c r="M6" s="39"/>
      <c r="N6" s="38"/>
      <c r="O6" s="38"/>
      <c r="P6" s="36"/>
    </row>
    <row r="7" s="2" customFormat="1" ht="58" customHeight="1" spans="1:16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40" t="s">
        <v>18</v>
      </c>
      <c r="L7" s="41" t="s">
        <v>19</v>
      </c>
      <c r="M7" s="13" t="s">
        <v>20</v>
      </c>
      <c r="N7" s="13" t="s">
        <v>21</v>
      </c>
      <c r="O7" s="13" t="s">
        <v>22</v>
      </c>
      <c r="P7" s="42"/>
    </row>
    <row r="8" s="2" customFormat="1" ht="28" customHeight="1" spans="1:16">
      <c r="A8" s="14">
        <v>1</v>
      </c>
      <c r="B8" s="13" t="s">
        <v>23</v>
      </c>
      <c r="C8" s="15" t="s">
        <v>35</v>
      </c>
      <c r="D8" s="16">
        <v>13</v>
      </c>
      <c r="E8" s="17" t="s">
        <v>25</v>
      </c>
      <c r="F8" s="18">
        <v>2.95</v>
      </c>
      <c r="G8" s="19">
        <v>54.25</v>
      </c>
      <c r="H8" s="13">
        <v>12.78</v>
      </c>
      <c r="I8" s="13">
        <f>G8-H8</f>
        <v>41.47</v>
      </c>
      <c r="J8" s="13">
        <v>9260</v>
      </c>
      <c r="K8" s="40">
        <f>J8*105%</f>
        <v>9723</v>
      </c>
      <c r="L8" s="40">
        <v>502355</v>
      </c>
      <c r="M8" s="40">
        <f>G8*K8</f>
        <v>527472.75</v>
      </c>
      <c r="N8" s="14" t="s">
        <v>26</v>
      </c>
      <c r="O8" s="14" t="s">
        <v>27</v>
      </c>
      <c r="P8" s="42"/>
    </row>
    <row r="9" s="3" customFormat="1" ht="28" customHeight="1" spans="1:18">
      <c r="A9" s="20" t="s">
        <v>28</v>
      </c>
      <c r="B9" s="21" t="s">
        <v>29</v>
      </c>
      <c r="C9" s="22"/>
      <c r="D9" s="22"/>
      <c r="E9" s="22"/>
      <c r="F9" s="23"/>
      <c r="G9" s="24">
        <f>SUM(G8:G8)</f>
        <v>54.25</v>
      </c>
      <c r="H9" s="24">
        <f>SUM(H8:H8)</f>
        <v>12.78</v>
      </c>
      <c r="I9" s="13">
        <f>SUM(I8:I8)</f>
        <v>41.47</v>
      </c>
      <c r="J9" s="43">
        <f>AVERAGE(J8:J8)</f>
        <v>9260</v>
      </c>
      <c r="K9" s="43">
        <f>AVERAGE(K8:K8)</f>
        <v>9723</v>
      </c>
      <c r="L9" s="44">
        <v>502355</v>
      </c>
      <c r="M9" s="20">
        <v>527472.75</v>
      </c>
      <c r="N9" s="14"/>
      <c r="O9" s="14"/>
      <c r="P9" s="45"/>
      <c r="R9" s="58"/>
    </row>
    <row r="10" s="1" customFormat="1" ht="43" customHeight="1" spans="1:16">
      <c r="A10" s="25" t="s">
        <v>36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6"/>
      <c r="O10" s="47"/>
      <c r="P10" s="36"/>
    </row>
    <row r="11" s="1" customFormat="1" ht="40" customHeight="1" spans="1:16">
      <c r="A11" s="27" t="s">
        <v>31</v>
      </c>
      <c r="B11" s="27"/>
      <c r="C11" s="27"/>
      <c r="D11" s="27"/>
      <c r="E11" s="27"/>
      <c r="F11" s="27"/>
      <c r="G11" s="27"/>
      <c r="H11" s="27"/>
      <c r="I11" s="27"/>
      <c r="J11" s="27"/>
      <c r="K11" s="48"/>
      <c r="L11" s="48"/>
      <c r="M11" s="49"/>
      <c r="N11" s="27"/>
      <c r="O11" s="9"/>
      <c r="P11" s="36"/>
    </row>
    <row r="12" s="1" customFormat="1" ht="30" customHeight="1" spans="1:16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37"/>
      <c r="L12" s="37"/>
      <c r="M12" s="50"/>
      <c r="N12" s="28"/>
      <c r="O12" s="9"/>
      <c r="P12" s="36"/>
    </row>
    <row r="13" ht="11" customHeight="1" spans="1:16">
      <c r="A13" s="29"/>
      <c r="B13" s="29"/>
      <c r="C13" s="29"/>
      <c r="D13" s="29"/>
      <c r="E13" s="29"/>
      <c r="F13" s="29"/>
      <c r="G13" s="29"/>
      <c r="H13" s="29"/>
      <c r="I13" s="51"/>
      <c r="J13" s="29"/>
      <c r="K13" s="52"/>
      <c r="L13" s="52"/>
      <c r="M13" s="53"/>
      <c r="N13" s="29"/>
      <c r="O13" s="31"/>
      <c r="P13" s="54"/>
    </row>
    <row r="14" ht="18.75" spans="1:16">
      <c r="A14" s="30" t="s">
        <v>33</v>
      </c>
      <c r="B14" s="30"/>
      <c r="C14" s="31"/>
      <c r="D14" s="31"/>
      <c r="E14" s="31"/>
      <c r="F14" s="31"/>
      <c r="G14" s="31"/>
      <c r="H14" s="31"/>
      <c r="I14" s="31"/>
      <c r="J14" s="31"/>
      <c r="K14" s="55"/>
      <c r="L14" s="55"/>
      <c r="M14" s="56"/>
      <c r="N14" s="31"/>
      <c r="O14" s="31"/>
      <c r="P14" s="54"/>
    </row>
    <row r="15" ht="18.75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7"/>
      <c r="L15" s="57"/>
      <c r="M15" s="56"/>
      <c r="N15" s="31"/>
      <c r="O15" s="31"/>
      <c r="P15" s="54"/>
    </row>
    <row r="16" ht="18.75" spans="1:16">
      <c r="A16" s="30" t="s">
        <v>34</v>
      </c>
      <c r="B16" s="30"/>
      <c r="C16" s="30"/>
      <c r="D16" s="30"/>
      <c r="E16" s="30"/>
      <c r="F16" s="30"/>
      <c r="G16" s="31"/>
      <c r="H16" s="31"/>
      <c r="I16" s="31"/>
      <c r="J16" s="31"/>
      <c r="K16" s="55"/>
      <c r="L16" s="55"/>
      <c r="M16" s="56"/>
      <c r="N16" s="31"/>
      <c r="O16" s="31"/>
      <c r="P16" s="54"/>
    </row>
  </sheetData>
  <mergeCells count="11">
    <mergeCell ref="B2:O2"/>
    <mergeCell ref="K4:O4"/>
    <mergeCell ref="K5:O5"/>
    <mergeCell ref="A6:G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236111111111111" bottom="0.236111111111111" header="0.118055555555556" footer="0.118055555555556"/>
  <pageSetup paperSize="9" scale="8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21栋 1套 上浮 4% </vt:lpstr>
      <vt:lpstr>21栋 1套 上浮 5%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2024-04-17T07:47:33Z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