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下浮 13% " sheetId="20" r:id="rId1"/>
  </sheets>
  <definedNames>
    <definedName name="_xlnm._FilterDatabase" localSheetId="0" hidden="1">'21栋 下浮 13% '!$A$7:$N$11</definedName>
    <definedName name="_xlnm.Print_Area" localSheetId="0">'21栋 下浮 13% '!$A$1:$O$17</definedName>
    <definedName name="_xlnm.Print_Titles" localSheetId="0">'21栋 下浮 13% '!$7:$7</definedName>
  </definedNames>
  <calcPr calcId="144525"/>
</workbook>
</file>

<file path=xl/sharedStrings.xml><?xml version="1.0" encoding="utf-8"?>
<sst xmlns="http://schemas.openxmlformats.org/spreadsheetml/2006/main" count="40" uniqueCount="37">
  <si>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</si>
  <si>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</si>
  <si>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</si>
  <si>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</si>
  <si>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</si>
  <si>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</si>
  <si>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销售价格备案编号：[2024]049号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</si>
  <si>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</si>
  <si>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</si>
  <si>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</si>
  <si>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</si>
  <si>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</si>
  <si>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</si>
  <si>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</si>
  <si>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</si>
  <si>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</si>
  <si>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</si>
  <si>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</si>
  <si>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</si>
  <si>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</si>
  <si>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</si>
  <si>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</si>
  <si>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</si>
  <si>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</si>
  <si>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407房</t>
  </si>
  <si>
    <t>一居室</t>
  </si>
  <si>
    <t>现售</t>
  </si>
  <si>
    <t>毛坯</t>
  </si>
  <si>
    <t>408房</t>
  </si>
  <si>
    <t>二居室</t>
  </si>
  <si>
    <t>合计</t>
  </si>
  <si>
    <t>本楼栋总面积/均价</t>
  </si>
  <si>
    <r>
      <t>本栋销售住宅共180 套，本次申请住宅共2套，销售住宅总建筑面积：95.22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，套内面积：72.79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，分摊面积：22.43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，销售均价：7852.62元/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（建筑面积）、72.79元/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</si>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</sst>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</numFmts>
  <fonts count="33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9" fillId="27" borderId="6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7" fontId="6" fillId="2" borderId="2" xfId="49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177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C14" sqref="C14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9"/>
      <c r="L2" s="29"/>
      <c r="M2" s="30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1" t="s">
        <v>3</v>
      </c>
      <c r="L4" s="31"/>
      <c r="M4" s="32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3" t="s">
        <v>5</v>
      </c>
      <c r="L5" s="33"/>
      <c r="M5" s="33"/>
      <c r="N5" s="33"/>
      <c r="O5" s="33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4">
        <v>45385</v>
      </c>
      <c r="L6" s="34"/>
      <c r="M6" s="35"/>
      <c r="N6" s="34"/>
      <c r="O6" s="34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6" t="s">
        <v>18</v>
      </c>
      <c r="L7" s="37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>
        <v>4</v>
      </c>
      <c r="E8" s="13" t="s">
        <v>25</v>
      </c>
      <c r="F8" s="16">
        <v>2.95</v>
      </c>
      <c r="G8" s="13">
        <v>39.31</v>
      </c>
      <c r="H8" s="13">
        <v>9.26</v>
      </c>
      <c r="I8" s="13">
        <f>G8-H8</f>
        <v>30.05</v>
      </c>
      <c r="J8" s="13">
        <v>9056</v>
      </c>
      <c r="K8" s="36">
        <f>J8*0.87</f>
        <v>7878.72</v>
      </c>
      <c r="L8" s="36">
        <v>355991</v>
      </c>
      <c r="M8" s="36">
        <f>G8*K8</f>
        <v>309712.4832</v>
      </c>
      <c r="N8" s="13" t="s">
        <v>26</v>
      </c>
      <c r="O8" s="13" t="s">
        <v>27</v>
      </c>
    </row>
    <row r="9" s="2" customFormat="1" ht="30" customHeight="1" spans="1:15">
      <c r="A9" s="14">
        <v>2</v>
      </c>
      <c r="B9" s="13" t="s">
        <v>23</v>
      </c>
      <c r="C9" s="15" t="s">
        <v>28</v>
      </c>
      <c r="D9" s="13">
        <v>4</v>
      </c>
      <c r="E9" s="13" t="s">
        <v>29</v>
      </c>
      <c r="F9" s="16">
        <v>2.95</v>
      </c>
      <c r="G9" s="13">
        <v>55.91</v>
      </c>
      <c r="H9" s="13">
        <v>13.17</v>
      </c>
      <c r="I9" s="13">
        <f>G9-H9</f>
        <v>42.74</v>
      </c>
      <c r="J9" s="13">
        <v>8996</v>
      </c>
      <c r="K9" s="36">
        <f>J9*0.87</f>
        <v>7826.52</v>
      </c>
      <c r="L9" s="36">
        <v>502966</v>
      </c>
      <c r="M9" s="36">
        <f>G9*K9</f>
        <v>437580.7332</v>
      </c>
      <c r="N9" s="13" t="s">
        <v>26</v>
      </c>
      <c r="O9" s="13" t="s">
        <v>27</v>
      </c>
    </row>
    <row r="10" s="3" customFormat="1" ht="28" customHeight="1" spans="1:15">
      <c r="A10" s="17" t="s">
        <v>30</v>
      </c>
      <c r="B10" s="18" t="s">
        <v>31</v>
      </c>
      <c r="C10" s="19"/>
      <c r="D10" s="19"/>
      <c r="E10" s="19"/>
      <c r="F10" s="20"/>
      <c r="G10" s="21">
        <f t="shared" ref="G10:M10" si="0">SUM(G8:G9)</f>
        <v>95.22</v>
      </c>
      <c r="H10" s="21">
        <f t="shared" si="0"/>
        <v>22.43</v>
      </c>
      <c r="I10" s="21">
        <f t="shared" si="0"/>
        <v>72.79</v>
      </c>
      <c r="J10" s="38">
        <f>AVERAGE(J8:J9)</f>
        <v>9026</v>
      </c>
      <c r="K10" s="38">
        <f>AVERAGE(K8:K9)</f>
        <v>7852.62</v>
      </c>
      <c r="L10" s="21">
        <f t="shared" si="0"/>
        <v>858957</v>
      </c>
      <c r="M10" s="21">
        <f t="shared" si="0"/>
        <v>747293.2164</v>
      </c>
      <c r="N10" s="14"/>
      <c r="O10" s="14"/>
    </row>
    <row r="11" s="1" customFormat="1" ht="51" customHeight="1" spans="1:15">
      <c r="A11" s="22" t="s">
        <v>32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39"/>
      <c r="O11" s="40"/>
    </row>
    <row r="12" s="1" customFormat="1" ht="45" customHeight="1" spans="1:15">
      <c r="A12" s="24" t="s">
        <v>33</v>
      </c>
      <c r="B12" s="24"/>
      <c r="C12" s="24"/>
      <c r="D12" s="24"/>
      <c r="E12" s="24"/>
      <c r="F12" s="24"/>
      <c r="G12" s="24"/>
      <c r="H12" s="24"/>
      <c r="I12" s="24"/>
      <c r="J12" s="24"/>
      <c r="K12" s="41"/>
      <c r="L12" s="41"/>
      <c r="M12" s="42"/>
      <c r="N12" s="24"/>
      <c r="O12" s="9"/>
    </row>
    <row r="13" s="1" customFormat="1" ht="33" customHeight="1" spans="1:15">
      <c r="A13" s="25" t="s">
        <v>34</v>
      </c>
      <c r="B13" s="25"/>
      <c r="C13" s="25"/>
      <c r="D13" s="25"/>
      <c r="E13" s="25"/>
      <c r="F13" s="25"/>
      <c r="G13" s="25"/>
      <c r="H13" s="25"/>
      <c r="I13" s="25"/>
      <c r="J13" s="25"/>
      <c r="K13" s="33"/>
      <c r="L13" s="33"/>
      <c r="M13" s="43"/>
      <c r="N13" s="25"/>
      <c r="O13" s="9"/>
    </row>
    <row r="14" ht="18.75" spans="1:15">
      <c r="A14" s="26"/>
      <c r="B14" s="26"/>
      <c r="C14" s="26"/>
      <c r="D14" s="26"/>
      <c r="E14" s="26"/>
      <c r="F14" s="26"/>
      <c r="G14" s="26"/>
      <c r="H14" s="26"/>
      <c r="I14" s="44"/>
      <c r="J14" s="26"/>
      <c r="K14" s="45"/>
      <c r="L14" s="45"/>
      <c r="M14" s="46"/>
      <c r="N14" s="26"/>
      <c r="O14" s="28"/>
    </row>
    <row r="15" ht="18.75" spans="1:15">
      <c r="A15" s="27" t="s">
        <v>35</v>
      </c>
      <c r="B15" s="27"/>
      <c r="C15" s="28"/>
      <c r="D15" s="28"/>
      <c r="E15" s="28"/>
      <c r="F15" s="28"/>
      <c r="G15" s="28"/>
      <c r="H15" s="28"/>
      <c r="I15" s="28"/>
      <c r="J15" s="28"/>
      <c r="K15" s="47"/>
      <c r="L15" s="47"/>
      <c r="M15" s="48"/>
      <c r="N15" s="28"/>
      <c r="O15" s="28"/>
    </row>
    <row r="16" ht="18.75" spans="1: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49"/>
      <c r="L16" s="49"/>
      <c r="M16" s="48"/>
      <c r="N16" s="28"/>
      <c r="O16" s="28"/>
    </row>
    <row r="17" ht="18.75" spans="1:15">
      <c r="A17" s="27" t="s">
        <v>36</v>
      </c>
      <c r="B17" s="27"/>
      <c r="C17" s="27"/>
      <c r="D17" s="27"/>
      <c r="E17" s="27"/>
      <c r="F17" s="27"/>
      <c r="G17" s="28"/>
      <c r="H17" s="28"/>
      <c r="I17" s="28"/>
      <c r="J17" s="28"/>
      <c r="K17" s="47"/>
      <c r="L17" s="47"/>
      <c r="M17" s="48"/>
      <c r="N17" s="28"/>
      <c r="O17" s="28"/>
    </row>
  </sheetData>
  <mergeCells count="11">
    <mergeCell ref="B2:O2"/>
    <mergeCell ref="K4:O4"/>
    <mergeCell ref="K5:O5"/>
    <mergeCell ref="A6:G6"/>
    <mergeCell ref="K6:O6"/>
    <mergeCell ref="B10:F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下浮 13%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2024-04-16T02:25:15Z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