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2套 上浮 3% " sheetId="17" r:id="rId1"/>
    <sheet name="21栋 9套 上浮 5% " sheetId="16" r:id="rId2"/>
  </sheets>
  <definedNames>
    <definedName name="_xlnm._FilterDatabase" localSheetId="1" hidden="1">'21栋 9套 上浮 5% '!$A$7:$N$18</definedName>
    <definedName name="_xlnm.Print_Area" localSheetId="1">'21栋 9套 上浮 5% '!$A$1:$O$24</definedName>
    <definedName name="_xlnm.Print_Titles" localSheetId="1">'21栋 9套 上浮 5% '!$7:$7</definedName>
    <definedName name="_xlnm._FilterDatabase" localSheetId="0" hidden="1">'21栋 2套 上浮 3% '!$A$7:$N$11</definedName>
    <definedName name="_xlnm.Print_Area" localSheetId="0">'21栋 2套 上浮 3% '!$A$1:$O$18</definedName>
    <definedName name="_xlnm.Print_Titles" localSheetId="0">'21栋 2套 上浮 3% '!$7:$7</definedName>
  </definedNames>
  <calcPr calcId="144525"/>
</workbook>
</file>

<file path=xl/sharedStrings.xml><?xml version="1.0" encoding="utf-8"?>
<sst xmlns="http://schemas.openxmlformats.org/spreadsheetml/2006/main" count="114" uniqueCount="47">
  <si>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</si>
  <si>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</si>
  <si>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</si>
  <si>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</si>
  <si>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</si>
  <si>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</si>
  <si>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销售价格备案编号：[2024]028号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</si>
  <si>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</si>
  <si>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</si>
  <si>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</si>
  <si>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</si>
  <si>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</si>
  <si>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</si>
  <si>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</si>
  <si>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</si>
  <si>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</si>
  <si>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</si>
  <si>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</si>
  <si>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</si>
  <si>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</si>
  <si>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</si>
  <si>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</si>
  <si>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</si>
  <si>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</si>
  <si>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1008房</t>
  </si>
  <si>
    <t>二居室</t>
  </si>
  <si>
    <t>现售</t>
  </si>
  <si>
    <t>毛坯</t>
  </si>
  <si>
    <t>1801房</t>
  </si>
  <si>
    <t>本楼栋总面积/均价</t>
  </si>
  <si>
    <t>本栋销售住宅共180 套，本次申请住宅共2套，销售住宅总建筑面积：132.28㎡，套内面积：101.12㎡，分摊面积：31.16㎡，销售均价：9910.87元/㎡（建筑面积）、      元/㎡（套内建筑面积）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</si>
  <si>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</si>
  <si>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</si>
  <si>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</si>
  <si>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</si>
  <si>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405房</t>
  </si>
  <si>
    <t>一居室</t>
  </si>
  <si>
    <t>502房</t>
  </si>
  <si>
    <t>503房</t>
  </si>
  <si>
    <t>602房</t>
  </si>
  <si>
    <t>605房</t>
  </si>
  <si>
    <t>901房</t>
  </si>
  <si>
    <t>1205房</t>
  </si>
  <si>
    <t>1605房</t>
  </si>
  <si>
    <t>2005房</t>
  </si>
  <si>
    <t>合计</t>
  </si>
  <si>
    <r>
      <rPr>
        <sz val="14"/>
        <color theme="1"/>
        <rFont val="仿宋_GB2312"/>
        <charset val="134"/>
      </rPr>
      <t>本栋销售住宅共180 套，本次申请住宅共9套，销售住宅总建筑面积：627.82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，套内面积：479.94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，分摊面积：147.88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，销售均价：9722.88元/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</si>
</sst>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&quot;年&quot;m&quot;月&quot;d&quot;日&quot;;@"/>
    <numFmt numFmtId="43" formatCode="_ * #,##0.00_ ;_ * \-#,##0.00_ ;_ * &quot;-&quot;??_ ;_ @_ "/>
    <numFmt numFmtId="178" formatCode="0.00_ "/>
    <numFmt numFmtId="179" formatCode="0.000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简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2" borderId="1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2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178" fontId="6" fillId="2" borderId="2" xfId="49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8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left" vertical="center" wrapText="1"/>
    </xf>
    <xf numFmtId="178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tabSelected="1" workbookViewId="0">
      <pane ySplit="7" topLeftCell="A8" activePane="bottomLeft" state="frozen"/>
      <selection/>
      <selection pane="bottomLeft" activeCell="K23" sqref="K23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8"/>
      <c r="H2" s="7"/>
      <c r="I2" s="7"/>
      <c r="J2" s="33"/>
      <c r="K2" s="33"/>
      <c r="L2" s="33"/>
      <c r="M2" s="33"/>
      <c r="N2" s="7"/>
      <c r="O2" s="7"/>
    </row>
    <row r="3" ht="12" customHeight="1"/>
    <row r="4" s="1" customFormat="1" ht="22" customHeight="1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4" t="s">
        <v>3</v>
      </c>
      <c r="L4" s="34"/>
      <c r="M4" s="35"/>
      <c r="N4" s="11"/>
      <c r="O4" s="11"/>
    </row>
    <row r="5" s="1" customFormat="1" ht="22" customHeight="1" spans="1:15">
      <c r="A5" s="10"/>
      <c r="B5" s="11"/>
      <c r="C5" s="11"/>
      <c r="D5" s="11"/>
      <c r="E5" s="11"/>
      <c r="F5" s="11"/>
      <c r="G5" s="11"/>
      <c r="H5" s="10"/>
      <c r="I5" s="10"/>
      <c r="J5" s="10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2" t="s">
        <v>6</v>
      </c>
      <c r="B6" s="12"/>
      <c r="C6" s="12"/>
      <c r="D6" s="12"/>
      <c r="E6" s="12"/>
      <c r="F6" s="12"/>
      <c r="G6" s="12"/>
      <c r="H6" s="11"/>
      <c r="I6" s="10"/>
      <c r="J6" s="11" t="s">
        <v>7</v>
      </c>
      <c r="K6" s="37">
        <v>45357</v>
      </c>
      <c r="L6" s="37"/>
      <c r="M6" s="38"/>
      <c r="N6" s="37"/>
      <c r="O6" s="37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9" t="s">
        <v>18</v>
      </c>
      <c r="L7" s="40" t="s">
        <v>19</v>
      </c>
      <c r="M7" s="14" t="s">
        <v>20</v>
      </c>
      <c r="N7" s="14" t="s">
        <v>21</v>
      </c>
      <c r="O7" s="14" t="s">
        <v>22</v>
      </c>
    </row>
    <row r="8" s="2" customFormat="1" ht="28" customHeight="1" spans="1:15">
      <c r="A8" s="15">
        <v>1</v>
      </c>
      <c r="B8" s="14" t="s">
        <v>23</v>
      </c>
      <c r="C8" s="16" t="s">
        <v>24</v>
      </c>
      <c r="D8" s="17">
        <v>10</v>
      </c>
      <c r="E8" s="18" t="s">
        <v>25</v>
      </c>
      <c r="F8" s="19">
        <v>2.95</v>
      </c>
      <c r="G8" s="20">
        <v>55.91</v>
      </c>
      <c r="H8" s="14">
        <v>13.17</v>
      </c>
      <c r="I8" s="14">
        <f>G8-H8</f>
        <v>42.74</v>
      </c>
      <c r="J8" s="14">
        <v>9647.4</v>
      </c>
      <c r="K8" s="39">
        <f>J8*103%</f>
        <v>9936.822</v>
      </c>
      <c r="L8" s="39">
        <v>539386.13</v>
      </c>
      <c r="M8" s="39">
        <f>G8*K8</f>
        <v>555567.71802</v>
      </c>
      <c r="N8" s="15" t="s">
        <v>26</v>
      </c>
      <c r="O8" s="15" t="s">
        <v>27</v>
      </c>
    </row>
    <row r="9" s="2" customFormat="1" ht="28" customHeight="1" spans="1:15">
      <c r="A9" s="15">
        <v>2</v>
      </c>
      <c r="B9" s="14" t="s">
        <v>23</v>
      </c>
      <c r="C9" s="16" t="s">
        <v>28</v>
      </c>
      <c r="D9" s="17">
        <v>18</v>
      </c>
      <c r="E9" s="18" t="s">
        <v>25</v>
      </c>
      <c r="F9" s="19">
        <v>2.95</v>
      </c>
      <c r="G9" s="20">
        <v>76.37</v>
      </c>
      <c r="H9" s="14">
        <v>17.99</v>
      </c>
      <c r="I9" s="14">
        <f>G9-H9</f>
        <v>58.38</v>
      </c>
      <c r="J9" s="14">
        <v>9597</v>
      </c>
      <c r="K9" s="39">
        <f>J9*103%</f>
        <v>9884.91</v>
      </c>
      <c r="L9" s="39">
        <v>732922.89</v>
      </c>
      <c r="M9" s="39">
        <f>G9*K9</f>
        <v>754910.5767</v>
      </c>
      <c r="N9" s="15" t="s">
        <v>26</v>
      </c>
      <c r="O9" s="15" t="s">
        <v>27</v>
      </c>
    </row>
    <row r="10" s="3" customFormat="1" ht="28" customHeight="1" spans="1:15">
      <c r="A10" s="22" t="s">
        <v>29</v>
      </c>
      <c r="B10" s="23"/>
      <c r="C10" s="23"/>
      <c r="D10" s="23"/>
      <c r="E10" s="23"/>
      <c r="F10" s="24"/>
      <c r="G10" s="25">
        <f>SUM(G8:G9)</f>
        <v>132.28</v>
      </c>
      <c r="H10" s="25">
        <f>SUM(H8:H9)</f>
        <v>31.16</v>
      </c>
      <c r="I10" s="14">
        <f>SUM(I8:I9)</f>
        <v>101.12</v>
      </c>
      <c r="J10" s="41">
        <f>AVERAGE(J8:J9)</f>
        <v>9622.2</v>
      </c>
      <c r="K10" s="41">
        <f>AVERAGE(K8:K9)</f>
        <v>9910.866</v>
      </c>
      <c r="L10" s="42"/>
      <c r="M10" s="21"/>
      <c r="N10" s="15"/>
      <c r="O10" s="15"/>
    </row>
    <row r="11" s="1" customFormat="1" ht="33.95" customHeight="1" spans="1:15">
      <c r="A11" s="54" t="s">
        <v>30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8"/>
    </row>
    <row r="12" s="1" customFormat="1" ht="15.95" customHeight="1" spans="1:1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9"/>
    </row>
    <row r="13" s="1" customFormat="1" ht="39" customHeight="1" spans="1:15">
      <c r="A13" s="28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45"/>
      <c r="L13" s="45"/>
      <c r="M13" s="46"/>
      <c r="N13" s="28"/>
      <c r="O13" s="10"/>
    </row>
    <row r="14" s="1" customFormat="1" ht="30" customHeight="1" spans="1:15">
      <c r="A14" s="29" t="s">
        <v>32</v>
      </c>
      <c r="B14" s="29"/>
      <c r="C14" s="29"/>
      <c r="D14" s="29"/>
      <c r="E14" s="29"/>
      <c r="F14" s="29"/>
      <c r="G14" s="29"/>
      <c r="H14" s="29"/>
      <c r="I14" s="29"/>
      <c r="J14" s="29"/>
      <c r="K14" s="36"/>
      <c r="L14" s="36"/>
      <c r="M14" s="47"/>
      <c r="N14" s="29"/>
      <c r="O14" s="10"/>
    </row>
    <row r="15" ht="11" customHeight="1" spans="1:15">
      <c r="A15" s="30"/>
      <c r="B15" s="30"/>
      <c r="C15" s="30"/>
      <c r="D15" s="30"/>
      <c r="E15" s="30"/>
      <c r="F15" s="30"/>
      <c r="G15" s="30"/>
      <c r="H15" s="30"/>
      <c r="I15" s="48"/>
      <c r="J15" s="30"/>
      <c r="K15" s="49"/>
      <c r="L15" s="49"/>
      <c r="M15" s="50"/>
      <c r="N15" s="30"/>
      <c r="O15" s="32"/>
    </row>
    <row r="16" ht="18.75" spans="1:15">
      <c r="A16" s="31" t="s">
        <v>33</v>
      </c>
      <c r="B16" s="31"/>
      <c r="C16" s="32"/>
      <c r="D16" s="32"/>
      <c r="E16" s="32"/>
      <c r="F16" s="32"/>
      <c r="G16" s="32"/>
      <c r="H16" s="32"/>
      <c r="I16" s="32"/>
      <c r="J16" s="32"/>
      <c r="K16" s="51"/>
      <c r="L16" s="51"/>
      <c r="M16" s="52"/>
      <c r="N16" s="32"/>
      <c r="O16" s="32"/>
    </row>
    <row r="17" ht="18.75" spans="1: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53"/>
      <c r="L17" s="53"/>
      <c r="M17" s="52"/>
      <c r="N17" s="32"/>
      <c r="O17" s="32"/>
    </row>
    <row r="18" ht="18.75" spans="1:15">
      <c r="A18" s="31" t="s">
        <v>34</v>
      </c>
      <c r="B18" s="31"/>
      <c r="C18" s="31"/>
      <c r="D18" s="31"/>
      <c r="E18" s="31"/>
      <c r="F18" s="31"/>
      <c r="G18" s="32"/>
      <c r="H18" s="32"/>
      <c r="I18" s="32"/>
      <c r="J18" s="32"/>
      <c r="K18" s="51"/>
      <c r="L18" s="51"/>
      <c r="M18" s="52"/>
      <c r="N18" s="32"/>
      <c r="O18" s="32"/>
    </row>
  </sheetData>
  <mergeCells count="11">
    <mergeCell ref="B2:O2"/>
    <mergeCell ref="K4:O4"/>
    <mergeCell ref="K5:O5"/>
    <mergeCell ref="A6:G6"/>
    <mergeCell ref="K6:O6"/>
    <mergeCell ref="A10:F10"/>
    <mergeCell ref="A13:N13"/>
    <mergeCell ref="A14:N14"/>
    <mergeCell ref="A16:B16"/>
    <mergeCell ref="A18:F18"/>
    <mergeCell ref="A11:O12"/>
  </mergeCells>
  <printOptions horizontalCentered="1"/>
  <pageMargins left="0" right="0" top="0.236111111111111" bottom="0.236111111111111" header="0.118055555555556" footer="0.118055555555556"/>
  <pageSetup paperSize="9" scale="8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4"/>
  <sheetViews>
    <sheetView workbookViewId="0">
      <pane ySplit="7" topLeftCell="A11" activePane="bottomLeft" state="frozen"/>
      <selection/>
      <selection pane="bottomLeft" activeCell="M13" sqref="M13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8"/>
      <c r="H2" s="7"/>
      <c r="I2" s="7"/>
      <c r="J2" s="33"/>
      <c r="K2" s="33"/>
      <c r="L2" s="33"/>
      <c r="M2" s="33"/>
      <c r="N2" s="7"/>
      <c r="O2" s="7"/>
    </row>
    <row r="3" ht="12" customHeight="1"/>
    <row r="4" s="1" customFormat="1" ht="22" customHeight="1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4" t="s">
        <v>3</v>
      </c>
      <c r="L4" s="34"/>
      <c r="M4" s="35"/>
      <c r="N4" s="11"/>
      <c r="O4" s="11"/>
    </row>
    <row r="5" s="1" customFormat="1" ht="22" customHeight="1" spans="1:15">
      <c r="A5" s="10"/>
      <c r="B5" s="11"/>
      <c r="C5" s="11"/>
      <c r="D5" s="11"/>
      <c r="E5" s="11"/>
      <c r="F5" s="11"/>
      <c r="G5" s="11"/>
      <c r="H5" s="10"/>
      <c r="I5" s="10"/>
      <c r="J5" s="10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2" t="s">
        <v>6</v>
      </c>
      <c r="B6" s="12"/>
      <c r="C6" s="12"/>
      <c r="D6" s="12"/>
      <c r="E6" s="12"/>
      <c r="F6" s="12"/>
      <c r="G6" s="12"/>
      <c r="H6" s="11"/>
      <c r="I6" s="10"/>
      <c r="J6" s="11" t="s">
        <v>7</v>
      </c>
      <c r="K6" s="37">
        <v>45357</v>
      </c>
      <c r="L6" s="37"/>
      <c r="M6" s="38"/>
      <c r="N6" s="37"/>
      <c r="O6" s="37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9" t="s">
        <v>18</v>
      </c>
      <c r="L7" s="40" t="s">
        <v>19</v>
      </c>
      <c r="M7" s="14" t="s">
        <v>20</v>
      </c>
      <c r="N7" s="14" t="s">
        <v>21</v>
      </c>
      <c r="O7" s="14" t="s">
        <v>22</v>
      </c>
    </row>
    <row r="8" s="2" customFormat="1" ht="28" customHeight="1" spans="1:15">
      <c r="A8" s="15">
        <v>1</v>
      </c>
      <c r="B8" s="14" t="s">
        <v>23</v>
      </c>
      <c r="C8" s="16" t="s">
        <v>35</v>
      </c>
      <c r="D8" s="17">
        <v>4</v>
      </c>
      <c r="E8" s="18" t="s">
        <v>36</v>
      </c>
      <c r="F8" s="19">
        <v>2.95</v>
      </c>
      <c r="G8" s="20">
        <v>77.74</v>
      </c>
      <c r="H8" s="14">
        <v>18.31</v>
      </c>
      <c r="I8" s="14">
        <f t="shared" ref="I8:I16" si="0">G8-H8</f>
        <v>59.43</v>
      </c>
      <c r="J8" s="14">
        <v>8962.8</v>
      </c>
      <c r="K8" s="39">
        <f t="shared" ref="K8:K16" si="1">J8*105%</f>
        <v>9410.94</v>
      </c>
      <c r="L8" s="39">
        <v>696768.07</v>
      </c>
      <c r="M8" s="39">
        <f t="shared" ref="M8:M16" si="2">G8*K8</f>
        <v>731606.4756</v>
      </c>
      <c r="N8" s="15" t="s">
        <v>26</v>
      </c>
      <c r="O8" s="15" t="s">
        <v>27</v>
      </c>
    </row>
    <row r="9" s="2" customFormat="1" ht="28" customHeight="1" spans="1:15">
      <c r="A9" s="15">
        <v>2</v>
      </c>
      <c r="B9" s="14" t="s">
        <v>23</v>
      </c>
      <c r="C9" s="16" t="s">
        <v>37</v>
      </c>
      <c r="D9" s="17">
        <v>5</v>
      </c>
      <c r="E9" s="18" t="s">
        <v>36</v>
      </c>
      <c r="F9" s="19">
        <v>2.95</v>
      </c>
      <c r="G9" s="20">
        <v>54.25</v>
      </c>
      <c r="H9" s="14">
        <v>12.78</v>
      </c>
      <c r="I9" s="14">
        <f t="shared" si="0"/>
        <v>41.47</v>
      </c>
      <c r="J9" s="14">
        <v>9454.2</v>
      </c>
      <c r="K9" s="39">
        <f t="shared" si="1"/>
        <v>9926.91</v>
      </c>
      <c r="L9" s="39">
        <v>512890.35</v>
      </c>
      <c r="M9" s="39">
        <f t="shared" si="2"/>
        <v>538534.8675</v>
      </c>
      <c r="N9" s="15" t="s">
        <v>26</v>
      </c>
      <c r="O9" s="15" t="s">
        <v>27</v>
      </c>
    </row>
    <row r="10" s="2" customFormat="1" ht="28" customHeight="1" spans="1:15">
      <c r="A10" s="15">
        <v>3</v>
      </c>
      <c r="B10" s="14" t="s">
        <v>23</v>
      </c>
      <c r="C10" s="16" t="s">
        <v>38</v>
      </c>
      <c r="D10" s="17">
        <v>5</v>
      </c>
      <c r="E10" s="18" t="s">
        <v>36</v>
      </c>
      <c r="F10" s="19">
        <v>2.95</v>
      </c>
      <c r="G10" s="20">
        <v>54.25</v>
      </c>
      <c r="H10" s="14">
        <v>12.78</v>
      </c>
      <c r="I10" s="14">
        <f t="shared" si="0"/>
        <v>41.47</v>
      </c>
      <c r="J10" s="14">
        <v>9454.2</v>
      </c>
      <c r="K10" s="39">
        <f t="shared" si="1"/>
        <v>9926.91</v>
      </c>
      <c r="L10" s="39">
        <v>512890.35</v>
      </c>
      <c r="M10" s="39">
        <f t="shared" si="2"/>
        <v>538534.8675</v>
      </c>
      <c r="N10" s="15" t="s">
        <v>26</v>
      </c>
      <c r="O10" s="15" t="s">
        <v>27</v>
      </c>
    </row>
    <row r="11" s="2" customFormat="1" ht="28" customHeight="1" spans="1:15">
      <c r="A11" s="15">
        <v>4</v>
      </c>
      <c r="B11" s="14" t="s">
        <v>23</v>
      </c>
      <c r="C11" s="16" t="s">
        <v>39</v>
      </c>
      <c r="D11" s="17">
        <v>6</v>
      </c>
      <c r="E11" s="18" t="s">
        <v>36</v>
      </c>
      <c r="F11" s="19">
        <v>2.95</v>
      </c>
      <c r="G11" s="20">
        <v>54.25</v>
      </c>
      <c r="H11" s="14">
        <v>12.78</v>
      </c>
      <c r="I11" s="14">
        <f t="shared" si="0"/>
        <v>41.47</v>
      </c>
      <c r="J11" s="14">
        <v>9487.8</v>
      </c>
      <c r="K11" s="39">
        <f t="shared" si="1"/>
        <v>9962.19</v>
      </c>
      <c r="L11" s="39">
        <v>514713.15</v>
      </c>
      <c r="M11" s="39">
        <f t="shared" si="2"/>
        <v>540448.8075</v>
      </c>
      <c r="N11" s="15" t="s">
        <v>26</v>
      </c>
      <c r="O11" s="15" t="s">
        <v>27</v>
      </c>
    </row>
    <row r="12" s="2" customFormat="1" ht="28" customHeight="1" spans="1:15">
      <c r="A12" s="15">
        <v>5</v>
      </c>
      <c r="B12" s="14" t="s">
        <v>23</v>
      </c>
      <c r="C12" s="16" t="s">
        <v>40</v>
      </c>
      <c r="D12" s="17">
        <v>6</v>
      </c>
      <c r="E12" s="18" t="s">
        <v>36</v>
      </c>
      <c r="F12" s="19">
        <v>2.95</v>
      </c>
      <c r="G12" s="20">
        <v>77.74</v>
      </c>
      <c r="H12" s="14">
        <v>18.31</v>
      </c>
      <c r="I12" s="14">
        <f t="shared" si="0"/>
        <v>59.43</v>
      </c>
      <c r="J12" s="14">
        <v>9030</v>
      </c>
      <c r="K12" s="39">
        <f t="shared" si="1"/>
        <v>9481.5</v>
      </c>
      <c r="L12" s="39">
        <v>701992.2</v>
      </c>
      <c r="M12" s="39">
        <f t="shared" si="2"/>
        <v>737091.81</v>
      </c>
      <c r="N12" s="15" t="s">
        <v>26</v>
      </c>
      <c r="O12" s="15" t="s">
        <v>27</v>
      </c>
    </row>
    <row r="13" s="2" customFormat="1" ht="28" customHeight="1" spans="1:15">
      <c r="A13" s="15">
        <v>6</v>
      </c>
      <c r="B13" s="14" t="s">
        <v>23</v>
      </c>
      <c r="C13" s="16" t="s">
        <v>41</v>
      </c>
      <c r="D13" s="17">
        <v>9</v>
      </c>
      <c r="E13" s="18" t="s">
        <v>25</v>
      </c>
      <c r="F13" s="19">
        <v>2.95</v>
      </c>
      <c r="G13" s="20">
        <v>76.37</v>
      </c>
      <c r="H13" s="14">
        <v>17.99</v>
      </c>
      <c r="I13" s="14">
        <f t="shared" si="0"/>
        <v>58.38</v>
      </c>
      <c r="J13" s="14">
        <v>8852</v>
      </c>
      <c r="K13" s="39">
        <f t="shared" si="1"/>
        <v>9294.6</v>
      </c>
      <c r="L13" s="39">
        <v>676027</v>
      </c>
      <c r="M13" s="39">
        <f t="shared" si="2"/>
        <v>709828.602</v>
      </c>
      <c r="N13" s="15" t="s">
        <v>26</v>
      </c>
      <c r="O13" s="15" t="s">
        <v>27</v>
      </c>
    </row>
    <row r="14" s="2" customFormat="1" ht="28" customHeight="1" spans="1:15">
      <c r="A14" s="15">
        <v>7</v>
      </c>
      <c r="B14" s="14" t="s">
        <v>23</v>
      </c>
      <c r="C14" s="16" t="s">
        <v>42</v>
      </c>
      <c r="D14" s="17">
        <v>12</v>
      </c>
      <c r="E14" s="18" t="s">
        <v>36</v>
      </c>
      <c r="F14" s="19">
        <v>2.95</v>
      </c>
      <c r="G14" s="20">
        <v>77.74</v>
      </c>
      <c r="H14" s="14">
        <v>18.31</v>
      </c>
      <c r="I14" s="14">
        <f t="shared" si="0"/>
        <v>59.43</v>
      </c>
      <c r="J14" s="14">
        <v>9231.6</v>
      </c>
      <c r="K14" s="39">
        <f t="shared" si="1"/>
        <v>9693.18</v>
      </c>
      <c r="L14" s="39">
        <v>717664.58</v>
      </c>
      <c r="M14" s="39">
        <f t="shared" si="2"/>
        <v>753547.8132</v>
      </c>
      <c r="N14" s="15" t="s">
        <v>26</v>
      </c>
      <c r="O14" s="15" t="s">
        <v>27</v>
      </c>
    </row>
    <row r="15" s="2" customFormat="1" ht="28" customHeight="1" spans="1:15">
      <c r="A15" s="15">
        <v>8</v>
      </c>
      <c r="B15" s="14" t="s">
        <v>23</v>
      </c>
      <c r="C15" s="16" t="s">
        <v>43</v>
      </c>
      <c r="D15" s="17">
        <v>16</v>
      </c>
      <c r="E15" s="18" t="s">
        <v>36</v>
      </c>
      <c r="F15" s="19">
        <v>2.95</v>
      </c>
      <c r="G15" s="20">
        <v>77.74</v>
      </c>
      <c r="H15" s="14">
        <v>18.31</v>
      </c>
      <c r="I15" s="14">
        <f t="shared" si="0"/>
        <v>59.43</v>
      </c>
      <c r="J15" s="14">
        <v>9366</v>
      </c>
      <c r="K15" s="39">
        <f t="shared" si="1"/>
        <v>9834.3</v>
      </c>
      <c r="L15" s="39">
        <v>728112.84</v>
      </c>
      <c r="M15" s="39">
        <f t="shared" si="2"/>
        <v>764518.482</v>
      </c>
      <c r="N15" s="15" t="s">
        <v>26</v>
      </c>
      <c r="O15" s="15" t="s">
        <v>27</v>
      </c>
    </row>
    <row r="16" s="2" customFormat="1" ht="28" customHeight="1" spans="1:15">
      <c r="A16" s="15">
        <v>9</v>
      </c>
      <c r="B16" s="14" t="s">
        <v>23</v>
      </c>
      <c r="C16" s="16" t="s">
        <v>44</v>
      </c>
      <c r="D16" s="17">
        <v>20</v>
      </c>
      <c r="E16" s="18" t="s">
        <v>36</v>
      </c>
      <c r="F16" s="19">
        <v>2.95</v>
      </c>
      <c r="G16" s="20">
        <v>77.74</v>
      </c>
      <c r="H16" s="14">
        <v>18.31</v>
      </c>
      <c r="I16" s="14">
        <f t="shared" si="0"/>
        <v>59.43</v>
      </c>
      <c r="J16" s="14">
        <v>9500.4</v>
      </c>
      <c r="K16" s="39">
        <f t="shared" si="1"/>
        <v>9975.42</v>
      </c>
      <c r="L16" s="39">
        <v>738561.1</v>
      </c>
      <c r="M16" s="39">
        <f t="shared" si="2"/>
        <v>775489.1508</v>
      </c>
      <c r="N16" s="15" t="s">
        <v>26</v>
      </c>
      <c r="O16" s="15" t="s">
        <v>27</v>
      </c>
    </row>
    <row r="17" s="3" customFormat="1" ht="28" customHeight="1" spans="1:15">
      <c r="A17" s="21" t="s">
        <v>45</v>
      </c>
      <c r="B17" s="22" t="s">
        <v>29</v>
      </c>
      <c r="C17" s="23"/>
      <c r="D17" s="23"/>
      <c r="E17" s="23"/>
      <c r="F17" s="24"/>
      <c r="G17" s="25">
        <f>SUM(G8:G16)</f>
        <v>627.82</v>
      </c>
      <c r="H17" s="25">
        <f>SUM(H8:H16)</f>
        <v>147.88</v>
      </c>
      <c r="I17" s="14">
        <f>SUM(I8:I16)</f>
        <v>479.94</v>
      </c>
      <c r="J17" s="41">
        <f>AVERAGE(J8:J16)</f>
        <v>9259.88888888889</v>
      </c>
      <c r="K17" s="41">
        <f>AVERAGE(K8:K16)</f>
        <v>9722.88333333333</v>
      </c>
      <c r="L17" s="42"/>
      <c r="M17" s="21"/>
      <c r="N17" s="15"/>
      <c r="O17" s="15"/>
    </row>
    <row r="18" s="1" customFormat="1" ht="48" customHeight="1" spans="1:15">
      <c r="A18" s="26" t="s">
        <v>46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43"/>
      <c r="O18" s="44"/>
    </row>
    <row r="19" s="1" customFormat="1" ht="44" customHeight="1" spans="1:15">
      <c r="A19" s="28" t="s">
        <v>31</v>
      </c>
      <c r="B19" s="28"/>
      <c r="C19" s="28"/>
      <c r="D19" s="28"/>
      <c r="E19" s="28"/>
      <c r="F19" s="28"/>
      <c r="G19" s="28"/>
      <c r="H19" s="28"/>
      <c r="I19" s="28"/>
      <c r="J19" s="28"/>
      <c r="K19" s="45"/>
      <c r="L19" s="45"/>
      <c r="M19" s="46"/>
      <c r="N19" s="28"/>
      <c r="O19" s="10"/>
    </row>
    <row r="20" s="1" customFormat="1" ht="30" customHeight="1" spans="1:15">
      <c r="A20" s="29" t="s">
        <v>32</v>
      </c>
      <c r="B20" s="29"/>
      <c r="C20" s="29"/>
      <c r="D20" s="29"/>
      <c r="E20" s="29"/>
      <c r="F20" s="29"/>
      <c r="G20" s="29"/>
      <c r="H20" s="29"/>
      <c r="I20" s="29"/>
      <c r="J20" s="29"/>
      <c r="K20" s="36"/>
      <c r="L20" s="36"/>
      <c r="M20" s="47"/>
      <c r="N20" s="29"/>
      <c r="O20" s="10"/>
    </row>
    <row r="21" ht="11" customHeight="1" spans="1:15">
      <c r="A21" s="30"/>
      <c r="B21" s="30"/>
      <c r="C21" s="30"/>
      <c r="D21" s="30"/>
      <c r="E21" s="30"/>
      <c r="F21" s="30"/>
      <c r="G21" s="30"/>
      <c r="H21" s="30"/>
      <c r="I21" s="48"/>
      <c r="J21" s="30"/>
      <c r="K21" s="49"/>
      <c r="L21" s="49"/>
      <c r="M21" s="50"/>
      <c r="N21" s="30"/>
      <c r="O21" s="32"/>
    </row>
    <row r="22" ht="18.75" spans="1:15">
      <c r="A22" s="31" t="s">
        <v>33</v>
      </c>
      <c r="B22" s="31"/>
      <c r="C22" s="32"/>
      <c r="D22" s="32"/>
      <c r="E22" s="32"/>
      <c r="F22" s="32"/>
      <c r="G22" s="32"/>
      <c r="H22" s="32"/>
      <c r="I22" s="32"/>
      <c r="J22" s="32"/>
      <c r="K22" s="51"/>
      <c r="L22" s="51"/>
      <c r="M22" s="52"/>
      <c r="N22" s="32"/>
      <c r="O22" s="32"/>
    </row>
    <row r="23" ht="18.75" spans="1: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53"/>
      <c r="L23" s="53"/>
      <c r="M23" s="52"/>
      <c r="N23" s="32"/>
      <c r="O23" s="32"/>
    </row>
    <row r="24" ht="18.75" spans="1:15">
      <c r="A24" s="31" t="s">
        <v>34</v>
      </c>
      <c r="B24" s="31"/>
      <c r="C24" s="31"/>
      <c r="D24" s="31"/>
      <c r="E24" s="31"/>
      <c r="F24" s="31"/>
      <c r="G24" s="32"/>
      <c r="H24" s="32"/>
      <c r="I24" s="32"/>
      <c r="J24" s="32"/>
      <c r="K24" s="51"/>
      <c r="L24" s="51"/>
      <c r="M24" s="52"/>
      <c r="N24" s="32"/>
      <c r="O24" s="32"/>
    </row>
  </sheetData>
  <mergeCells count="11">
    <mergeCell ref="B2:O2"/>
    <mergeCell ref="K4:O4"/>
    <mergeCell ref="K5:O5"/>
    <mergeCell ref="A6:G6"/>
    <mergeCell ref="K6:O6"/>
    <mergeCell ref="B17:F17"/>
    <mergeCell ref="A18:O18"/>
    <mergeCell ref="A19:N19"/>
    <mergeCell ref="A20:N20"/>
    <mergeCell ref="A22:B22"/>
    <mergeCell ref="A24:F24"/>
  </mergeCells>
  <printOptions horizontalCentered="1"/>
  <pageMargins left="0" right="0" top="0.236111111111111" bottom="0.236111111111111" header="0.118055555555556" footer="0.118055555555556"/>
  <pageSetup paperSize="9" scale="75" orientation="landscape" horizontalDpi="600" verticalDpi="600"/>
  <headerFooter alignWithMargins="0" scaleWithDoc="0">
    <oddFooter>&amp;C&amp;P</oddFooter>
  </headerFooter>
  <colBreaks count="1" manualBreakCount="1">
    <brk id="15" max="65373" man="1"/>
  </colBreaks>
  <ignoredErrors>
    <ignoredError sqref="B18:F18 A17:F17 B15 A7:F7 L6:O6 B6:F6 B4:F4 A5:F5 N17:O17 L17 J6 N15:O16 N8:O8 J7:O7 J4 L4:O4 J5:O5 J18:O18 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21栋 2套 上浮 3% </vt:lpstr>
      <vt:lpstr>21栋 9套 上浮 5%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2024-04-03T01:38:03Z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