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3"/>
  </bookViews>
  <sheets>
    <sheet name="9栋 1套 上浮 5%" sheetId="17" r:id="rId1"/>
    <sheet name="21栋 4套 上浮 5% " sheetId="16" r:id="rId2"/>
    <sheet name="21栋 2套 上浮 2% " sheetId="18" r:id="rId3"/>
    <sheet name="21栋 1套 上浮 4%  " sheetId="19" r:id="rId4"/>
  </sheets>
  <definedNames>
    <definedName name="_xlnm._FilterDatabase" localSheetId="1" hidden="1">'21栋 4套 上浮 5% '!$A$7:$N$13</definedName>
    <definedName name="_xlnm.Print_Area" localSheetId="1">'21栋 4套 上浮 5% '!$A$1:$O$19</definedName>
    <definedName name="_xlnm.Print_Titles" localSheetId="1">'21栋 4套 上浮 5% '!$7:$7</definedName>
    <definedName name="_xlnm._FilterDatabase" localSheetId="0" hidden="1">'9栋 1套 上浮 5%'!$A$7:$N$10</definedName>
    <definedName name="_xlnm.Print_Area" localSheetId="0">'9栋 1套 上浮 5%'!$A$1:$O$16</definedName>
    <definedName name="_xlnm.Print_Titles" localSheetId="0">'9栋 1套 上浮 5%'!$7:$7</definedName>
    <definedName name="_xlnm._FilterDatabase" localSheetId="2" hidden="1">'21栋 2套 上浮 2% '!$A$7:$N$11</definedName>
    <definedName name="_xlnm.Print_Area" localSheetId="2">'21栋 2套 上浮 2% '!$A$1:$O$17</definedName>
    <definedName name="_xlnm.Print_Titles" localSheetId="2">'21栋 2套 上浮 2% '!$7:$7</definedName>
    <definedName name="_xlnm._FilterDatabase" localSheetId="3" hidden="1">'21栋 1套 上浮 4%  '!$A$7:$N$10</definedName>
    <definedName name="_xlnm.Print_Area" localSheetId="3">'21栋 1套 上浮 4%  '!$A$1:$O$17</definedName>
    <definedName name="_xlnm.Print_Titles" localSheetId="3">'21栋 1套 上浮 4%  '!$7:$7</definedName>
  </definedNames>
  <calcPr calcId="144525"/>
</workbook>
</file>

<file path=xl/sharedStrings.xml><?xml version="1.0" encoding="utf-8"?>
<sst xmlns="http://schemas.openxmlformats.org/spreadsheetml/2006/main" count="161" uniqueCount="48">
  <si>
    <t>商品房销售价目表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</si>
  <si>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</si>
  <si>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</si>
  <si>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</si>
  <si>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</si>
  <si>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</si>
  <si>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销售价格备案编号：[2024]021号</t>
  </si>
  <si>
    <t>日期：</t>
  </si>
  <si>
    <t>序号</t>
  </si>
  <si>
    <t>幢（栋）号</t>
  </si>
  <si>
    <t>房号</t>
  </si>
  <si>
    <t>楼层</t>
  </si>
  <si>
    <t>户型</t>
  </si>
  <si>
    <t>层高（m）</t>
  </si>
  <si>
    <t>建筑面积（m2）</t>
  </si>
  <si>
    <t>分摊的共有建筑面积（m2）</t>
  </si>
  <si>
    <t>套内建筑面积（m2）</t>
  </si>
  <si>
    <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</si>
  <si>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</si>
  <si>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</si>
  <si>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</si>
  <si>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</si>
  <si>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</si>
  <si>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9栋</t>
  </si>
  <si>
    <t>2308房</t>
  </si>
  <si>
    <t>23</t>
  </si>
  <si>
    <t>二居室</t>
  </si>
  <si>
    <t>现售</t>
  </si>
  <si>
    <t>毛坯</t>
  </si>
  <si>
    <t>合计</t>
  </si>
  <si>
    <t>本楼栋总面积/均价</t>
  </si>
  <si>
    <r>
      <t>本栋销售住宅共180 套，本次申请住宅共1套，销售住宅总建筑面积：74.88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，套内面积：57.48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，分摊面积：17.4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，销售均价：9265.63元/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    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</si>
  <si>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</si>
  <si>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</si>
  <si>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</si>
  <si>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</si>
  <si>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t>21栋</t>
  </si>
  <si>
    <t>1102房</t>
  </si>
  <si>
    <t>一居室</t>
  </si>
  <si>
    <t>1201房</t>
  </si>
  <si>
    <t>1202房</t>
  </si>
  <si>
    <t>2205房</t>
  </si>
  <si>
    <r>
      <t>本栋销售住宅共180 套，本次申请住宅共4套，销售住宅总建筑面积：262.61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，套内面积：200.75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，分摊面积：61.86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，销售均价：9577.05元/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    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</si>
  <si>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704房</t>
  </si>
  <si>
    <t>1207房</t>
  </si>
  <si>
    <r>
      <t>本栋销售住宅共180 套，本次申请住宅共2套，销售住宅总建筑面积：117.05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，套内面积：89.48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，分摊面积：27.57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，销售均价：9961.59元/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    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</si>
  <si>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908房</t>
  </si>
  <si>
    <r>
      <t>本栋销售住宅共180 套，本次申请住宅共1套，销售住宅总建筑面积：55.91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，套内面积：42.74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，分摊面积：13.17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，销售均价：9998.35元/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    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</si>
</sst>
</file>

<file path=xl/styles.xml><?xml version="1.0" encoding="utf-8"?>
<styleSheet xmlns="http://schemas.openxmlformats.org/spreadsheetml/2006/main">
  <numFmts count="7">
    <numFmt numFmtId="176" formatCode="0_ "/>
    <numFmt numFmtId="177" formatCode="yyyy&quot;年&quot;m&quot;月&quot;d&quot;日&quot;;@"/>
    <numFmt numFmtId="44" formatCode="_ &quot;￥&quot;* #,##0.00_ ;_ &quot;￥&quot;* \-#,##0.00_ ;_ &quot;￥&quot;* &quot;-&quot;??_ ;_ @_ "/>
    <numFmt numFmtId="178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4"/>
      <name val="仿宋_GB2312"/>
      <charset val="0"/>
    </font>
    <font>
      <sz val="14"/>
      <color theme="1"/>
      <name val="仿宋_GB2312"/>
      <charset val="0"/>
    </font>
    <font>
      <sz val="14"/>
      <name val="仿宋_GB2312"/>
      <charset val="134"/>
    </font>
    <font>
      <sz val="18"/>
      <color rgb="FFFF0000"/>
      <name val="方正小标宋_GBK"/>
      <charset val="134"/>
    </font>
    <font>
      <sz val="14"/>
      <color rgb="FFFF0000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color indexed="8"/>
      <name val="Arial"/>
      <charset val="0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4"/>
      <color theme="1"/>
      <name val="仿宋_GB2312"/>
      <charset val="134"/>
    </font>
    <font>
      <sz val="14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9" borderId="1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7" borderId="11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29" borderId="14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9" fillId="0" borderId="0"/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8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178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8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8" fontId="6" fillId="0" borderId="0" xfId="0" applyNumberFormat="1" applyFont="1" applyAlignment="1">
      <alignment horizontal="left" vertical="center" wrapText="1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center" vertical="center"/>
    </xf>
    <xf numFmtId="178" fontId="6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178" fontId="6" fillId="0" borderId="0" xfId="0" applyNumberFormat="1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8" fontId="10" fillId="0" borderId="0" xfId="0" applyNumberFormat="1" applyFont="1" applyAlignment="1">
      <alignment horizontal="left" vertical="center" wrapText="1"/>
    </xf>
    <xf numFmtId="178" fontId="12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7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8" fontId="12" fillId="0" borderId="0" xfId="0" applyNumberFormat="1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78" fontId="6" fillId="2" borderId="2" xfId="49" applyNumberFormat="1" applyFont="1" applyFill="1" applyBorder="1" applyAlignment="1">
      <alignment horizontal="center" vertical="center" shrinkToFit="1"/>
    </xf>
    <xf numFmtId="178" fontId="6" fillId="2" borderId="2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workbookViewId="0">
      <pane ySplit="7" topLeftCell="A8" activePane="bottomLeft" state="frozen"/>
      <selection/>
      <selection pane="bottomLeft" activeCell="I18" sqref="I18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32"/>
      <c r="L2" s="32"/>
      <c r="M2" s="33"/>
      <c r="N2" s="7"/>
      <c r="O2" s="7"/>
    </row>
    <row r="4" s="1" customFormat="1" ht="22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34" t="s">
        <v>3</v>
      </c>
      <c r="L4" s="34"/>
      <c r="M4" s="35"/>
      <c r="N4" s="10"/>
      <c r="O4" s="10"/>
    </row>
    <row r="5" s="1" customFormat="1" ht="22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36" t="s">
        <v>5</v>
      </c>
      <c r="L5" s="36"/>
      <c r="M5" s="36"/>
      <c r="N5" s="36"/>
      <c r="O5" s="36"/>
    </row>
    <row r="6" s="1" customFormat="1" ht="22" customHeight="1" spans="1:15">
      <c r="A6" s="11" t="s">
        <v>6</v>
      </c>
      <c r="B6" s="11"/>
      <c r="C6" s="11"/>
      <c r="D6" s="11"/>
      <c r="E6" s="11"/>
      <c r="F6" s="11"/>
      <c r="G6" s="11"/>
      <c r="H6" s="10"/>
      <c r="I6" s="9"/>
      <c r="J6" s="10" t="s">
        <v>7</v>
      </c>
      <c r="K6" s="37">
        <v>45342</v>
      </c>
      <c r="L6" s="37"/>
      <c r="M6" s="38"/>
      <c r="N6" s="37"/>
      <c r="O6" s="37"/>
    </row>
    <row r="7" s="2" customFormat="1" ht="58" customHeight="1" spans="1:1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39" t="s">
        <v>18</v>
      </c>
      <c r="L7" s="40" t="s">
        <v>19</v>
      </c>
      <c r="M7" s="13" t="s">
        <v>20</v>
      </c>
      <c r="N7" s="13" t="s">
        <v>21</v>
      </c>
      <c r="O7" s="13" t="s">
        <v>22</v>
      </c>
    </row>
    <row r="8" s="2" customFormat="1" ht="28" customHeight="1" spans="1:15">
      <c r="A8" s="14">
        <v>1</v>
      </c>
      <c r="B8" s="13" t="s">
        <v>23</v>
      </c>
      <c r="C8" s="15" t="s">
        <v>24</v>
      </c>
      <c r="D8" s="16" t="s">
        <v>25</v>
      </c>
      <c r="E8" s="17" t="s">
        <v>26</v>
      </c>
      <c r="F8" s="18">
        <v>2.95</v>
      </c>
      <c r="G8" s="19">
        <v>74.88</v>
      </c>
      <c r="H8" s="13">
        <v>17.4</v>
      </c>
      <c r="I8" s="13">
        <v>57.48</v>
      </c>
      <c r="J8" s="13">
        <v>8824.41</v>
      </c>
      <c r="K8" s="39">
        <f>J8*105%</f>
        <v>9265.6305</v>
      </c>
      <c r="L8" s="39">
        <v>660771.82</v>
      </c>
      <c r="M8" s="39">
        <f>K8*G8</f>
        <v>693810.41184</v>
      </c>
      <c r="N8" s="14" t="s">
        <v>27</v>
      </c>
      <c r="O8" s="14" t="s">
        <v>28</v>
      </c>
    </row>
    <row r="9" s="3" customFormat="1" ht="28" customHeight="1" spans="1:15">
      <c r="A9" s="20" t="s">
        <v>29</v>
      </c>
      <c r="B9" s="21" t="s">
        <v>30</v>
      </c>
      <c r="C9" s="22"/>
      <c r="D9" s="22"/>
      <c r="E9" s="22"/>
      <c r="F9" s="23"/>
      <c r="G9" s="19">
        <f>SUM(G8:G8)</f>
        <v>74.88</v>
      </c>
      <c r="H9" s="13">
        <f>SUM(H8:H8)</f>
        <v>17.4</v>
      </c>
      <c r="I9" s="13">
        <f>SUM(I8:I8)</f>
        <v>57.48</v>
      </c>
      <c r="J9" s="13">
        <f>AVERAGE(J8:J8)</f>
        <v>8824.41</v>
      </c>
      <c r="K9" s="39">
        <f>AVERAGE(K8:K8)</f>
        <v>9265.6305</v>
      </c>
      <c r="L9" s="39">
        <v>660771.82</v>
      </c>
      <c r="M9" s="39">
        <v>693810.41184</v>
      </c>
      <c r="N9" s="14"/>
      <c r="O9" s="14"/>
    </row>
    <row r="10" s="1" customFormat="1" ht="50" customHeight="1" spans="1:15">
      <c r="A10" s="24" t="s">
        <v>31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41"/>
      <c r="O10" s="42"/>
    </row>
    <row r="11" s="1" customFormat="1" ht="15.95" customHeight="1" spans="1:1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43"/>
      <c r="L11" s="43"/>
      <c r="M11" s="26"/>
      <c r="N11" s="26"/>
      <c r="O11" s="35"/>
    </row>
    <row r="12" s="1" customFormat="1" ht="49" customHeight="1" spans="1:15">
      <c r="A12" s="27" t="s">
        <v>32</v>
      </c>
      <c r="B12" s="27"/>
      <c r="C12" s="27"/>
      <c r="D12" s="27"/>
      <c r="E12" s="27"/>
      <c r="F12" s="27"/>
      <c r="G12" s="27"/>
      <c r="H12" s="27"/>
      <c r="I12" s="27"/>
      <c r="J12" s="27"/>
      <c r="K12" s="44"/>
      <c r="L12" s="44"/>
      <c r="M12" s="45"/>
      <c r="N12" s="27"/>
      <c r="O12" s="9"/>
    </row>
    <row r="13" s="1" customFormat="1" ht="33" customHeight="1" spans="1:15">
      <c r="A13" s="28" t="s">
        <v>33</v>
      </c>
      <c r="B13" s="28"/>
      <c r="C13" s="28"/>
      <c r="D13" s="28"/>
      <c r="E13" s="28"/>
      <c r="F13" s="28"/>
      <c r="G13" s="28"/>
      <c r="H13" s="28"/>
      <c r="I13" s="28"/>
      <c r="J13" s="28"/>
      <c r="K13" s="36"/>
      <c r="L13" s="36"/>
      <c r="M13" s="46"/>
      <c r="N13" s="28"/>
      <c r="O13" s="9"/>
    </row>
    <row r="14" ht="18.75" spans="1:15">
      <c r="A14" s="30" t="s">
        <v>34</v>
      </c>
      <c r="B14" s="30"/>
      <c r="C14" s="31"/>
      <c r="D14" s="31"/>
      <c r="E14" s="31"/>
      <c r="F14" s="31"/>
      <c r="G14" s="31"/>
      <c r="H14" s="31"/>
      <c r="I14" s="31"/>
      <c r="J14" s="31"/>
      <c r="K14" s="50"/>
      <c r="L14" s="50"/>
      <c r="M14" s="51"/>
      <c r="N14" s="31"/>
      <c r="O14" s="31"/>
    </row>
    <row r="15" ht="18.75" spans="1:1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52"/>
      <c r="L15" s="52"/>
      <c r="M15" s="51"/>
      <c r="N15" s="31"/>
      <c r="O15" s="31"/>
    </row>
    <row r="16" ht="18.75" spans="1:15">
      <c r="A16" s="30" t="s">
        <v>35</v>
      </c>
      <c r="B16" s="30"/>
      <c r="C16" s="30"/>
      <c r="D16" s="30"/>
      <c r="E16" s="30"/>
      <c r="F16" s="30"/>
      <c r="G16" s="31"/>
      <c r="H16" s="31"/>
      <c r="I16" s="31"/>
      <c r="J16" s="31"/>
      <c r="K16" s="50"/>
      <c r="L16" s="50"/>
      <c r="M16" s="51"/>
      <c r="N16" s="31"/>
      <c r="O16" s="31"/>
    </row>
  </sheetData>
  <mergeCells count="12">
    <mergeCell ref="B2:O2"/>
    <mergeCell ref="K4:O4"/>
    <mergeCell ref="K5:O5"/>
    <mergeCell ref="A6:G6"/>
    <mergeCell ref="K6:O6"/>
    <mergeCell ref="B9:F9"/>
    <mergeCell ref="A10:O10"/>
    <mergeCell ref="A11:O11"/>
    <mergeCell ref="A12:N12"/>
    <mergeCell ref="A13:N13"/>
    <mergeCell ref="A14:B14"/>
    <mergeCell ref="A16:F16"/>
  </mergeCells>
  <printOptions horizontalCentered="1"/>
  <pageMargins left="0" right="0" top="0.432638888888889" bottom="0.354166666666667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9"/>
  <sheetViews>
    <sheetView workbookViewId="0">
      <pane ySplit="7" topLeftCell="A8" activePane="bottomLeft" state="frozen"/>
      <selection/>
      <selection pane="bottomLeft" activeCell="L17" sqref="L17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6.7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32"/>
      <c r="L2" s="32"/>
      <c r="M2" s="33"/>
      <c r="N2" s="7"/>
      <c r="O2" s="7"/>
    </row>
    <row r="4" s="1" customFormat="1" ht="22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34" t="s">
        <v>3</v>
      </c>
      <c r="L4" s="34"/>
      <c r="M4" s="35"/>
      <c r="N4" s="10"/>
      <c r="O4" s="10"/>
    </row>
    <row r="5" s="1" customFormat="1" ht="22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36" t="s">
        <v>5</v>
      </c>
      <c r="L5" s="36"/>
      <c r="M5" s="36"/>
      <c r="N5" s="36"/>
      <c r="O5" s="36"/>
    </row>
    <row r="6" s="1" customFormat="1" ht="22" customHeight="1" spans="1:15">
      <c r="A6" s="11" t="s">
        <v>6</v>
      </c>
      <c r="B6" s="11"/>
      <c r="C6" s="11"/>
      <c r="D6" s="11"/>
      <c r="E6" s="11"/>
      <c r="F6" s="11"/>
      <c r="G6" s="11"/>
      <c r="H6" s="10"/>
      <c r="I6" s="9"/>
      <c r="J6" s="10" t="s">
        <v>7</v>
      </c>
      <c r="K6" s="37">
        <v>45342</v>
      </c>
      <c r="L6" s="37"/>
      <c r="M6" s="38"/>
      <c r="N6" s="37"/>
      <c r="O6" s="37"/>
    </row>
    <row r="7" s="2" customFormat="1" ht="58" customHeight="1" spans="1:1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39" t="s">
        <v>18</v>
      </c>
      <c r="L7" s="40" t="s">
        <v>19</v>
      </c>
      <c r="M7" s="13" t="s">
        <v>20</v>
      </c>
      <c r="N7" s="13" t="s">
        <v>21</v>
      </c>
      <c r="O7" s="13" t="s">
        <v>22</v>
      </c>
    </row>
    <row r="8" s="2" customFormat="1" ht="28" customHeight="1" spans="1:15">
      <c r="A8" s="14">
        <v>1</v>
      </c>
      <c r="B8" s="13" t="s">
        <v>36</v>
      </c>
      <c r="C8" s="15" t="s">
        <v>37</v>
      </c>
      <c r="D8" s="16">
        <v>11</v>
      </c>
      <c r="E8" s="17" t="s">
        <v>38</v>
      </c>
      <c r="F8" s="18">
        <v>2.95</v>
      </c>
      <c r="G8" s="19">
        <v>54.25</v>
      </c>
      <c r="H8" s="13">
        <v>12.78</v>
      </c>
      <c r="I8" s="13">
        <f>G8-H8</f>
        <v>41.47</v>
      </c>
      <c r="J8" s="13">
        <v>9196</v>
      </c>
      <c r="K8" s="39">
        <f>J8*105%</f>
        <v>9655.8</v>
      </c>
      <c r="L8" s="40">
        <v>498883</v>
      </c>
      <c r="M8" s="39">
        <f>G8*K8</f>
        <v>523827.15</v>
      </c>
      <c r="N8" s="14" t="s">
        <v>27</v>
      </c>
      <c r="O8" s="14" t="s">
        <v>28</v>
      </c>
    </row>
    <row r="9" s="2" customFormat="1" ht="28" customHeight="1" spans="1:15">
      <c r="A9" s="14">
        <v>2</v>
      </c>
      <c r="B9" s="13" t="s">
        <v>36</v>
      </c>
      <c r="C9" s="15" t="s">
        <v>39</v>
      </c>
      <c r="D9" s="16">
        <v>12</v>
      </c>
      <c r="E9" s="17" t="s">
        <v>26</v>
      </c>
      <c r="F9" s="18">
        <v>2.95</v>
      </c>
      <c r="G9" s="19">
        <v>76.37</v>
      </c>
      <c r="H9" s="13">
        <v>17.99</v>
      </c>
      <c r="I9" s="13">
        <f>G9-H9</f>
        <v>58.38</v>
      </c>
      <c r="J9" s="13">
        <v>8948</v>
      </c>
      <c r="K9" s="39">
        <f>J9*105%</f>
        <v>9395.4</v>
      </c>
      <c r="L9" s="40">
        <v>683359</v>
      </c>
      <c r="M9" s="39">
        <f>G9*K9</f>
        <v>717526.698</v>
      </c>
      <c r="N9" s="14" t="s">
        <v>27</v>
      </c>
      <c r="O9" s="14" t="s">
        <v>28</v>
      </c>
    </row>
    <row r="10" s="2" customFormat="1" ht="28" customHeight="1" spans="1:15">
      <c r="A10" s="14">
        <v>3</v>
      </c>
      <c r="B10" s="13" t="s">
        <v>36</v>
      </c>
      <c r="C10" s="15" t="s">
        <v>40</v>
      </c>
      <c r="D10" s="16">
        <v>12</v>
      </c>
      <c r="E10" s="17" t="s">
        <v>38</v>
      </c>
      <c r="F10" s="18">
        <v>2.95</v>
      </c>
      <c r="G10" s="19">
        <v>54.25</v>
      </c>
      <c r="H10" s="13">
        <v>12.78</v>
      </c>
      <c r="I10" s="13">
        <f>G10-H10</f>
        <v>41.47</v>
      </c>
      <c r="J10" s="13">
        <v>9228</v>
      </c>
      <c r="K10" s="39">
        <f>J10*105%</f>
        <v>9689.4</v>
      </c>
      <c r="L10" s="40">
        <v>500619</v>
      </c>
      <c r="M10" s="39">
        <f>G10*K10</f>
        <v>525649.95</v>
      </c>
      <c r="N10" s="14" t="s">
        <v>27</v>
      </c>
      <c r="O10" s="14" t="s">
        <v>28</v>
      </c>
    </row>
    <row r="11" s="2" customFormat="1" ht="28" customHeight="1" spans="1:15">
      <c r="A11" s="14">
        <v>4</v>
      </c>
      <c r="B11" s="13" t="s">
        <v>36</v>
      </c>
      <c r="C11" s="15" t="s">
        <v>41</v>
      </c>
      <c r="D11" s="16">
        <v>22</v>
      </c>
      <c r="E11" s="17" t="s">
        <v>38</v>
      </c>
      <c r="F11" s="18">
        <v>2.95</v>
      </c>
      <c r="G11" s="19">
        <v>77.74</v>
      </c>
      <c r="H11" s="13">
        <v>18.31</v>
      </c>
      <c r="I11" s="13">
        <f>G11-H11</f>
        <v>59.43</v>
      </c>
      <c r="J11" s="13">
        <v>9112</v>
      </c>
      <c r="K11" s="39">
        <f>J11*105%</f>
        <v>9567.6</v>
      </c>
      <c r="L11" s="40">
        <v>708367</v>
      </c>
      <c r="M11" s="39">
        <f>G11*K11</f>
        <v>743785.224</v>
      </c>
      <c r="N11" s="14" t="s">
        <v>27</v>
      </c>
      <c r="O11" s="14" t="s">
        <v>28</v>
      </c>
    </row>
    <row r="12" s="3" customFormat="1" ht="28" customHeight="1" spans="1:15">
      <c r="A12" s="20" t="s">
        <v>29</v>
      </c>
      <c r="B12" s="21" t="s">
        <v>30</v>
      </c>
      <c r="C12" s="22"/>
      <c r="D12" s="22"/>
      <c r="E12" s="22"/>
      <c r="F12" s="23"/>
      <c r="G12" s="55">
        <f t="shared" ref="G12:M12" si="0">SUM(G8:G11)</f>
        <v>262.61</v>
      </c>
      <c r="H12" s="55">
        <f t="shared" si="0"/>
        <v>61.86</v>
      </c>
      <c r="I12" s="55">
        <f t="shared" si="0"/>
        <v>200.75</v>
      </c>
      <c r="J12" s="56">
        <f>AVERAGE(J8:J11)</f>
        <v>9121</v>
      </c>
      <c r="K12" s="56">
        <f>AVERAGE(K8:K11)</f>
        <v>9577.05</v>
      </c>
      <c r="L12" s="40">
        <f>SUM(L8:L11)</f>
        <v>2391228</v>
      </c>
      <c r="M12" s="39">
        <f>SUM(M8:M11)</f>
        <v>2510789.022</v>
      </c>
      <c r="N12" s="14"/>
      <c r="O12" s="14"/>
    </row>
    <row r="13" s="54" customFormat="1" ht="57" customHeight="1" spans="1:15">
      <c r="A13" s="24" t="s">
        <v>42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41"/>
      <c r="O13" s="42"/>
    </row>
    <row r="14" s="1" customFormat="1" ht="52" customHeight="1" spans="1:15">
      <c r="A14" s="27" t="s">
        <v>32</v>
      </c>
      <c r="B14" s="27"/>
      <c r="C14" s="27"/>
      <c r="D14" s="27"/>
      <c r="E14" s="27"/>
      <c r="F14" s="27"/>
      <c r="G14" s="27"/>
      <c r="H14" s="27"/>
      <c r="I14" s="27"/>
      <c r="J14" s="27"/>
      <c r="K14" s="44"/>
      <c r="L14" s="44"/>
      <c r="M14" s="45"/>
      <c r="N14" s="27"/>
      <c r="O14" s="9"/>
    </row>
    <row r="15" s="1" customFormat="1" ht="33" customHeight="1" spans="1:15">
      <c r="A15" s="28" t="s">
        <v>33</v>
      </c>
      <c r="B15" s="28"/>
      <c r="C15" s="28"/>
      <c r="D15" s="28"/>
      <c r="E15" s="28"/>
      <c r="F15" s="28"/>
      <c r="G15" s="28"/>
      <c r="H15" s="28"/>
      <c r="I15" s="28"/>
      <c r="J15" s="28"/>
      <c r="K15" s="36"/>
      <c r="L15" s="36"/>
      <c r="M15" s="46"/>
      <c r="N15" s="28"/>
      <c r="O15" s="9"/>
    </row>
    <row r="16" ht="18.75" spans="1:15">
      <c r="A16" s="29"/>
      <c r="B16" s="29"/>
      <c r="C16" s="29"/>
      <c r="D16" s="29"/>
      <c r="E16" s="29"/>
      <c r="F16" s="29"/>
      <c r="G16" s="29"/>
      <c r="H16" s="29"/>
      <c r="I16" s="47"/>
      <c r="J16" s="29"/>
      <c r="K16" s="48"/>
      <c r="L16" s="48"/>
      <c r="M16" s="49"/>
      <c r="N16" s="29"/>
      <c r="O16" s="31"/>
    </row>
    <row r="17" ht="18.75" spans="1:15">
      <c r="A17" s="30" t="s">
        <v>34</v>
      </c>
      <c r="B17" s="30"/>
      <c r="C17" s="31"/>
      <c r="D17" s="31"/>
      <c r="E17" s="31"/>
      <c r="F17" s="31"/>
      <c r="G17" s="31"/>
      <c r="H17" s="31"/>
      <c r="I17" s="31"/>
      <c r="J17" s="31"/>
      <c r="K17" s="50"/>
      <c r="L17" s="50"/>
      <c r="M17" s="51"/>
      <c r="N17" s="31"/>
      <c r="O17" s="31"/>
    </row>
    <row r="18" ht="18.75" spans="1:1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52"/>
      <c r="L18" s="52"/>
      <c r="M18" s="51"/>
      <c r="N18" s="31"/>
      <c r="O18" s="31"/>
    </row>
    <row r="19" ht="18.75" spans="1:15">
      <c r="A19" s="30" t="s">
        <v>35</v>
      </c>
      <c r="B19" s="30"/>
      <c r="C19" s="30"/>
      <c r="D19" s="30"/>
      <c r="E19" s="30"/>
      <c r="F19" s="30"/>
      <c r="G19" s="31"/>
      <c r="H19" s="31"/>
      <c r="I19" s="31"/>
      <c r="J19" s="31"/>
      <c r="K19" s="50"/>
      <c r="L19" s="50"/>
      <c r="M19" s="51"/>
      <c r="N19" s="31"/>
      <c r="O19" s="31"/>
    </row>
  </sheetData>
  <mergeCells count="11">
    <mergeCell ref="B2:O2"/>
    <mergeCell ref="K4:O4"/>
    <mergeCell ref="K5:O5"/>
    <mergeCell ref="A6:G6"/>
    <mergeCell ref="K6:O6"/>
    <mergeCell ref="B12:F12"/>
    <mergeCell ref="A13:O13"/>
    <mergeCell ref="A14:N14"/>
    <mergeCell ref="A15:N15"/>
    <mergeCell ref="A17:B17"/>
    <mergeCell ref="A19:F19"/>
  </mergeCells>
  <printOptions horizontalCentered="1"/>
  <pageMargins left="0" right="0" top="0.432638888888889" bottom="0.354166666666667" header="0" footer="0"/>
  <pageSetup paperSize="9" scale="78" fitToHeight="0" orientation="landscape" horizontalDpi="600" verticalDpi="600"/>
  <headerFooter alignWithMargins="0" scaleWithDoc="0">
    <oddFooter>&amp;C&amp;P</oddFooter>
  </headerFooter>
  <colBreaks count="1" manualBreakCount="1">
    <brk id="15" max="65368" man="1"/>
  </colBreaks>
  <ignoredErrors>
    <ignoredError sqref="B13:F13 A12:F12 B10 F9 B9 F8 B8 A7:F7 A4:F5 N12:O12 N9:O11 K10 N8:O8 J7:O7 J4:O5 J13:O13 F11 B11 F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7"/>
  <sheetViews>
    <sheetView workbookViewId="0">
      <pane ySplit="7" topLeftCell="A8" activePane="bottomLeft" state="frozen"/>
      <selection/>
      <selection pane="bottomLeft" activeCell="L17" sqref="L17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1" width="13.625" style="5" customWidth="1"/>
    <col min="12" max="12" width="18.125" style="5" customWidth="1"/>
    <col min="13" max="13" width="18.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32"/>
      <c r="L2" s="32"/>
      <c r="M2" s="33"/>
      <c r="N2" s="7"/>
      <c r="O2" s="7"/>
    </row>
    <row r="4" s="1" customFormat="1" ht="22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34" t="s">
        <v>3</v>
      </c>
      <c r="L4" s="34"/>
      <c r="M4" s="35"/>
      <c r="N4" s="10"/>
      <c r="O4" s="10"/>
    </row>
    <row r="5" s="1" customFormat="1" ht="22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36" t="s">
        <v>5</v>
      </c>
      <c r="L5" s="36"/>
      <c r="M5" s="36"/>
      <c r="N5" s="36"/>
      <c r="O5" s="36"/>
    </row>
    <row r="6" s="1" customFormat="1" ht="22" customHeight="1" spans="1:15">
      <c r="A6" s="11" t="s">
        <v>6</v>
      </c>
      <c r="B6" s="11"/>
      <c r="C6" s="11"/>
      <c r="D6" s="11"/>
      <c r="E6" s="11"/>
      <c r="F6" s="11"/>
      <c r="G6" s="11"/>
      <c r="H6" s="10"/>
      <c r="I6" s="9"/>
      <c r="J6" s="10" t="s">
        <v>7</v>
      </c>
      <c r="K6" s="37">
        <v>45342</v>
      </c>
      <c r="L6" s="37"/>
      <c r="M6" s="38"/>
      <c r="N6" s="37"/>
      <c r="O6" s="37"/>
    </row>
    <row r="7" s="2" customFormat="1" ht="58" customHeight="1" spans="1:1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39" t="s">
        <v>18</v>
      </c>
      <c r="L7" s="40" t="s">
        <v>19</v>
      </c>
      <c r="M7" s="13" t="s">
        <v>20</v>
      </c>
      <c r="N7" s="13" t="s">
        <v>21</v>
      </c>
      <c r="O7" s="13" t="s">
        <v>22</v>
      </c>
    </row>
    <row r="8" s="2" customFormat="1" ht="28" customHeight="1" spans="1:15">
      <c r="A8" s="14">
        <v>1</v>
      </c>
      <c r="B8" s="13" t="s">
        <v>36</v>
      </c>
      <c r="C8" s="15" t="s">
        <v>43</v>
      </c>
      <c r="D8" s="16">
        <v>7</v>
      </c>
      <c r="E8" s="17" t="s">
        <v>26</v>
      </c>
      <c r="F8" s="18">
        <v>2.95</v>
      </c>
      <c r="G8" s="19">
        <v>77.74</v>
      </c>
      <c r="H8" s="13">
        <v>18.31</v>
      </c>
      <c r="I8" s="13">
        <f>G8-H8</f>
        <v>59.43</v>
      </c>
      <c r="J8" s="13">
        <v>9754.92</v>
      </c>
      <c r="K8" s="39">
        <f>J8*102%</f>
        <v>9950.0184</v>
      </c>
      <c r="L8" s="39">
        <v>758347.48</v>
      </c>
      <c r="M8" s="39">
        <f>G8*K8</f>
        <v>773514.430416</v>
      </c>
      <c r="N8" s="14" t="s">
        <v>27</v>
      </c>
      <c r="O8" s="14" t="s">
        <v>28</v>
      </c>
    </row>
    <row r="9" s="2" customFormat="1" ht="28" customHeight="1" spans="1:15">
      <c r="A9" s="14">
        <v>2</v>
      </c>
      <c r="B9" s="13" t="s">
        <v>36</v>
      </c>
      <c r="C9" s="15" t="s">
        <v>44</v>
      </c>
      <c r="D9" s="16">
        <v>12</v>
      </c>
      <c r="E9" s="17" t="s">
        <v>38</v>
      </c>
      <c r="F9" s="18">
        <v>2.95</v>
      </c>
      <c r="G9" s="19">
        <v>39.31</v>
      </c>
      <c r="H9" s="13">
        <v>9.26</v>
      </c>
      <c r="I9" s="13">
        <f>G9-H9</f>
        <v>30.05</v>
      </c>
      <c r="J9" s="13">
        <v>9777.6</v>
      </c>
      <c r="K9" s="39">
        <f>J9*102%</f>
        <v>9973.152</v>
      </c>
      <c r="L9" s="39">
        <v>384357.46</v>
      </c>
      <c r="M9" s="39">
        <f>G9*K9</f>
        <v>392044.60512</v>
      </c>
      <c r="N9" s="14" t="s">
        <v>27</v>
      </c>
      <c r="O9" s="14" t="s">
        <v>28</v>
      </c>
    </row>
    <row r="10" s="3" customFormat="1" ht="28" customHeight="1" spans="1:15">
      <c r="A10" s="20" t="s">
        <v>29</v>
      </c>
      <c r="B10" s="21" t="s">
        <v>30</v>
      </c>
      <c r="C10" s="22"/>
      <c r="D10" s="22"/>
      <c r="E10" s="22"/>
      <c r="F10" s="23"/>
      <c r="G10" s="19">
        <f>SUM(G8:G9)</f>
        <v>117.05</v>
      </c>
      <c r="H10" s="13">
        <f>SUM(H8:H9)</f>
        <v>27.57</v>
      </c>
      <c r="I10" s="13">
        <f>SUM(I8:I9)</f>
        <v>89.48</v>
      </c>
      <c r="J10" s="13">
        <f>AVERAGE(J8:J9)</f>
        <v>9766.26</v>
      </c>
      <c r="K10" s="39">
        <f>AVERAGE(K8:K9)</f>
        <v>9961.5852</v>
      </c>
      <c r="L10" s="39">
        <f>SUM(L6:L9)</f>
        <v>1142704.94</v>
      </c>
      <c r="M10" s="39">
        <f>SUM(M6:M9)</f>
        <v>1165559.035536</v>
      </c>
      <c r="N10" s="14"/>
      <c r="O10" s="14"/>
    </row>
    <row r="11" s="53" customFormat="1" ht="33.95" customHeight="1" spans="1:15">
      <c r="A11" s="24" t="s">
        <v>45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41"/>
      <c r="O11" s="42"/>
    </row>
    <row r="12" s="1" customFormat="1" ht="55" customHeight="1" spans="1:15">
      <c r="A12" s="27" t="s">
        <v>32</v>
      </c>
      <c r="B12" s="27"/>
      <c r="C12" s="27"/>
      <c r="D12" s="27"/>
      <c r="E12" s="27"/>
      <c r="F12" s="27"/>
      <c r="G12" s="27"/>
      <c r="H12" s="27"/>
      <c r="I12" s="27"/>
      <c r="J12" s="27"/>
      <c r="K12" s="44"/>
      <c r="L12" s="44"/>
      <c r="M12" s="45"/>
      <c r="N12" s="27"/>
      <c r="O12" s="9"/>
    </row>
    <row r="13" s="1" customFormat="1" ht="33" customHeight="1" spans="1:15">
      <c r="A13" s="28" t="s">
        <v>33</v>
      </c>
      <c r="B13" s="28"/>
      <c r="C13" s="28"/>
      <c r="D13" s="28"/>
      <c r="E13" s="28"/>
      <c r="F13" s="28"/>
      <c r="G13" s="28"/>
      <c r="H13" s="28"/>
      <c r="I13" s="28"/>
      <c r="J13" s="28"/>
      <c r="K13" s="36"/>
      <c r="L13" s="36"/>
      <c r="M13" s="46"/>
      <c r="N13" s="28"/>
      <c r="O13" s="9"/>
    </row>
    <row r="14" ht="18.75" spans="1:15">
      <c r="A14" s="29"/>
      <c r="B14" s="29"/>
      <c r="C14" s="29"/>
      <c r="D14" s="29"/>
      <c r="E14" s="29"/>
      <c r="F14" s="29"/>
      <c r="G14" s="29"/>
      <c r="H14" s="29"/>
      <c r="I14" s="47"/>
      <c r="J14" s="29"/>
      <c r="K14" s="48"/>
      <c r="L14" s="48"/>
      <c r="M14" s="49"/>
      <c r="N14" s="29"/>
      <c r="O14" s="31"/>
    </row>
    <row r="15" ht="18.75" spans="1:15">
      <c r="A15" s="30" t="s">
        <v>34</v>
      </c>
      <c r="B15" s="30"/>
      <c r="C15" s="31"/>
      <c r="D15" s="31"/>
      <c r="E15" s="31"/>
      <c r="F15" s="31"/>
      <c r="G15" s="31"/>
      <c r="H15" s="31"/>
      <c r="I15" s="31"/>
      <c r="J15" s="31"/>
      <c r="K15" s="50"/>
      <c r="L15" s="50"/>
      <c r="M15" s="51"/>
      <c r="N15" s="31"/>
      <c r="O15" s="31"/>
    </row>
    <row r="16" ht="18.75" spans="1:1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52"/>
      <c r="L16" s="52"/>
      <c r="M16" s="51"/>
      <c r="N16" s="31"/>
      <c r="O16" s="31"/>
    </row>
    <row r="17" ht="18.75" spans="1:15">
      <c r="A17" s="30" t="s">
        <v>35</v>
      </c>
      <c r="B17" s="30"/>
      <c r="C17" s="30"/>
      <c r="D17" s="30"/>
      <c r="E17" s="30"/>
      <c r="F17" s="30"/>
      <c r="G17" s="31"/>
      <c r="H17" s="31"/>
      <c r="I17" s="31"/>
      <c r="J17" s="31"/>
      <c r="K17" s="50"/>
      <c r="L17" s="50"/>
      <c r="M17" s="51"/>
      <c r="N17" s="31"/>
      <c r="O17" s="31"/>
    </row>
  </sheetData>
  <mergeCells count="11">
    <mergeCell ref="B2:O2"/>
    <mergeCell ref="K4:O4"/>
    <mergeCell ref="K5:O5"/>
    <mergeCell ref="A6:G6"/>
    <mergeCell ref="K6:O6"/>
    <mergeCell ref="B10:F10"/>
    <mergeCell ref="A11:O11"/>
    <mergeCell ref="A12:N12"/>
    <mergeCell ref="A13:N13"/>
    <mergeCell ref="A15:B15"/>
    <mergeCell ref="A17:F17"/>
  </mergeCells>
  <printOptions horizontalCentered="1"/>
  <pageMargins left="0" right="0" top="0.432638888888889" bottom="0.354166666666667" header="0" footer="0"/>
  <pageSetup paperSize="9" scale="76" fitToHeight="0" orientation="landscape" horizontalDpi="600" verticalDpi="600"/>
  <headerFooter alignWithMargins="0" scaleWithDoc="0">
    <oddFooter>&amp;C&amp;P</oddFooter>
  </headerFooter>
  <colBreaks count="1" manualBreakCount="1">
    <brk id="15" max="6536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7"/>
  <sheetViews>
    <sheetView tabSelected="1" workbookViewId="0">
      <pane ySplit="7" topLeftCell="A8" activePane="bottomLeft" state="frozen"/>
      <selection/>
      <selection pane="bottomLeft" activeCell="N15" sqref="N15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1" width="13.625" style="5" customWidth="1"/>
    <col min="12" max="12" width="18.75" style="5" customWidth="1"/>
    <col min="13" max="13" width="18.7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32"/>
      <c r="L2" s="32"/>
      <c r="M2" s="33"/>
      <c r="N2" s="7"/>
      <c r="O2" s="7"/>
    </row>
    <row r="4" s="1" customFormat="1" ht="22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34" t="s">
        <v>3</v>
      </c>
      <c r="L4" s="34"/>
      <c r="M4" s="35"/>
      <c r="N4" s="10"/>
      <c r="O4" s="10"/>
    </row>
    <row r="5" s="1" customFormat="1" ht="22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36" t="s">
        <v>5</v>
      </c>
      <c r="L5" s="36"/>
      <c r="M5" s="36"/>
      <c r="N5" s="36"/>
      <c r="O5" s="36"/>
    </row>
    <row r="6" s="1" customFormat="1" ht="22" customHeight="1" spans="1:15">
      <c r="A6" s="11" t="s">
        <v>6</v>
      </c>
      <c r="B6" s="11"/>
      <c r="C6" s="11"/>
      <c r="D6" s="11"/>
      <c r="E6" s="11"/>
      <c r="F6" s="11"/>
      <c r="G6" s="11"/>
      <c r="H6" s="10"/>
      <c r="I6" s="9"/>
      <c r="J6" s="10" t="s">
        <v>7</v>
      </c>
      <c r="K6" s="37">
        <v>45342</v>
      </c>
      <c r="L6" s="37"/>
      <c r="M6" s="38"/>
      <c r="N6" s="37"/>
      <c r="O6" s="37"/>
    </row>
    <row r="7" s="2" customFormat="1" ht="58" customHeight="1" spans="1:1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39" t="s">
        <v>18</v>
      </c>
      <c r="L7" s="40" t="s">
        <v>19</v>
      </c>
      <c r="M7" s="13" t="s">
        <v>20</v>
      </c>
      <c r="N7" s="13" t="s">
        <v>21</v>
      </c>
      <c r="O7" s="13" t="s">
        <v>22</v>
      </c>
    </row>
    <row r="8" s="2" customFormat="1" ht="28" customHeight="1" spans="1:15">
      <c r="A8" s="14">
        <v>1</v>
      </c>
      <c r="B8" s="13" t="s">
        <v>36</v>
      </c>
      <c r="C8" s="15" t="s">
        <v>46</v>
      </c>
      <c r="D8" s="16">
        <v>9</v>
      </c>
      <c r="E8" s="17" t="s">
        <v>26</v>
      </c>
      <c r="F8" s="18">
        <v>2.95</v>
      </c>
      <c r="G8" s="19">
        <v>55.91</v>
      </c>
      <c r="H8" s="13">
        <v>13.17</v>
      </c>
      <c r="I8" s="13">
        <f>G8-H8</f>
        <v>42.74</v>
      </c>
      <c r="J8" s="13">
        <v>9613.8</v>
      </c>
      <c r="K8" s="39">
        <f>J8*104%</f>
        <v>9998.352</v>
      </c>
      <c r="L8" s="39">
        <v>537507.56</v>
      </c>
      <c r="M8" s="39">
        <f>G8*K8</f>
        <v>559007.86032</v>
      </c>
      <c r="N8" s="14" t="s">
        <v>27</v>
      </c>
      <c r="O8" s="14" t="s">
        <v>28</v>
      </c>
    </row>
    <row r="9" s="3" customFormat="1" ht="28" customHeight="1" spans="1:15">
      <c r="A9" s="20" t="s">
        <v>29</v>
      </c>
      <c r="B9" s="21" t="s">
        <v>30</v>
      </c>
      <c r="C9" s="22"/>
      <c r="D9" s="22"/>
      <c r="E9" s="22"/>
      <c r="F9" s="23"/>
      <c r="G9" s="19">
        <f>SUM(G8:G8)</f>
        <v>55.91</v>
      </c>
      <c r="H9" s="13">
        <f>SUM(H8:H8)</f>
        <v>13.17</v>
      </c>
      <c r="I9" s="13">
        <f>SUM(I8:I8)</f>
        <v>42.74</v>
      </c>
      <c r="J9" s="13">
        <f>AVERAGE(J8:J8)</f>
        <v>9613.8</v>
      </c>
      <c r="K9" s="39">
        <f>AVERAGE(K8:K8)</f>
        <v>9998.352</v>
      </c>
      <c r="L9" s="39">
        <v>1142704.94</v>
      </c>
      <c r="M9" s="39">
        <v>1165559.035536</v>
      </c>
      <c r="N9" s="14"/>
      <c r="O9" s="14"/>
    </row>
    <row r="10" s="1" customFormat="1" ht="45" customHeight="1" spans="1:15">
      <c r="A10" s="24" t="s">
        <v>47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41"/>
      <c r="O10" s="42"/>
    </row>
    <row r="11" s="1" customFormat="1" ht="15.95" customHeight="1" spans="1:1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43"/>
      <c r="L11" s="43"/>
      <c r="M11" s="26"/>
      <c r="N11" s="26"/>
      <c r="O11" s="35"/>
    </row>
    <row r="12" s="1" customFormat="1" ht="45" customHeight="1" spans="1:15">
      <c r="A12" s="27" t="s">
        <v>32</v>
      </c>
      <c r="B12" s="27"/>
      <c r="C12" s="27"/>
      <c r="D12" s="27"/>
      <c r="E12" s="27"/>
      <c r="F12" s="27"/>
      <c r="G12" s="27"/>
      <c r="H12" s="27"/>
      <c r="I12" s="27"/>
      <c r="J12" s="27"/>
      <c r="K12" s="44"/>
      <c r="L12" s="44"/>
      <c r="M12" s="45"/>
      <c r="N12" s="27"/>
      <c r="O12" s="9"/>
    </row>
    <row r="13" s="1" customFormat="1" ht="33" customHeight="1" spans="1:15">
      <c r="A13" s="28" t="s">
        <v>33</v>
      </c>
      <c r="B13" s="28"/>
      <c r="C13" s="28"/>
      <c r="D13" s="28"/>
      <c r="E13" s="28"/>
      <c r="F13" s="28"/>
      <c r="G13" s="28"/>
      <c r="H13" s="28"/>
      <c r="I13" s="28"/>
      <c r="J13" s="28"/>
      <c r="K13" s="36"/>
      <c r="L13" s="36"/>
      <c r="M13" s="46"/>
      <c r="N13" s="28"/>
      <c r="O13" s="9"/>
    </row>
    <row r="14" ht="18.75" spans="1:15">
      <c r="A14" s="29"/>
      <c r="B14" s="29"/>
      <c r="C14" s="29"/>
      <c r="D14" s="29"/>
      <c r="E14" s="29"/>
      <c r="F14" s="29"/>
      <c r="G14" s="29"/>
      <c r="H14" s="29"/>
      <c r="I14" s="47"/>
      <c r="J14" s="29"/>
      <c r="K14" s="48"/>
      <c r="L14" s="48"/>
      <c r="M14" s="49"/>
      <c r="N14" s="29"/>
      <c r="O14" s="31"/>
    </row>
    <row r="15" ht="18.75" spans="1:15">
      <c r="A15" s="30" t="s">
        <v>34</v>
      </c>
      <c r="B15" s="30"/>
      <c r="C15" s="31"/>
      <c r="D15" s="31"/>
      <c r="E15" s="31"/>
      <c r="F15" s="31"/>
      <c r="G15" s="31"/>
      <c r="H15" s="31"/>
      <c r="I15" s="31"/>
      <c r="J15" s="31"/>
      <c r="K15" s="50"/>
      <c r="L15" s="50"/>
      <c r="M15" s="51"/>
      <c r="N15" s="31"/>
      <c r="O15" s="31"/>
    </row>
    <row r="16" ht="18.75" spans="1:1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52"/>
      <c r="L16" s="52"/>
      <c r="M16" s="51"/>
      <c r="N16" s="31"/>
      <c r="O16" s="31"/>
    </row>
    <row r="17" ht="18.75" spans="1:15">
      <c r="A17" s="30" t="s">
        <v>35</v>
      </c>
      <c r="B17" s="30"/>
      <c r="C17" s="30"/>
      <c r="D17" s="30"/>
      <c r="E17" s="30"/>
      <c r="F17" s="30"/>
      <c r="G17" s="31"/>
      <c r="H17" s="31"/>
      <c r="I17" s="31"/>
      <c r="J17" s="31"/>
      <c r="K17" s="50"/>
      <c r="L17" s="50"/>
      <c r="M17" s="51"/>
      <c r="N17" s="31"/>
      <c r="O17" s="31"/>
    </row>
  </sheetData>
  <mergeCells count="12">
    <mergeCell ref="B2:O2"/>
    <mergeCell ref="K4:O4"/>
    <mergeCell ref="K5:O5"/>
    <mergeCell ref="A6:G6"/>
    <mergeCell ref="K6:O6"/>
    <mergeCell ref="B9:F9"/>
    <mergeCell ref="A10:O10"/>
    <mergeCell ref="A11:O11"/>
    <mergeCell ref="A12:N12"/>
    <mergeCell ref="A13:N13"/>
    <mergeCell ref="A15:B15"/>
    <mergeCell ref="A17:F17"/>
  </mergeCells>
  <printOptions horizontalCentered="1"/>
  <pageMargins left="0" right="0" top="0.432638888888889" bottom="0.354166666666667" header="0" footer="0"/>
  <pageSetup paperSize="9" scale="75" fitToHeight="0" orientation="landscape" horizontalDpi="600" verticalDpi="600"/>
  <headerFooter alignWithMargins="0" scaleWithDoc="0">
    <oddFooter>&amp;C&amp;P</oddFooter>
  </headerFooter>
  <colBreaks count="1" manualBreakCount="1">
    <brk id="15" max="653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9栋 1套 上浮 5%</vt:lpstr>
      <vt:lpstr>21栋 4套 上浮 5% </vt:lpstr>
      <vt:lpstr>21栋 2套 上浮 2% </vt:lpstr>
      <vt:lpstr>21栋 1套 上浮 4%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2024-02-22T07:16:04Z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494ACC3AAB3B4239B281A70BA45B6605_13</vt:lpwstr>
  </property>
  <property fmtid="{D5CDD505-2E9C-101B-9397-08002B2CF9AE}" pid="4" name="KSOReadingLayout">
    <vt:bool>true</vt:bool>
  </property>
</Properties>
</file>