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21栋 14套 上浮 5% " sheetId="16" r:id="rId1"/>
  </sheets>
  <definedNames>
    <definedName name="_xlnm._FilterDatabase" localSheetId="0" hidden="1">'21栋 14套 上浮 5% '!$A$7:$O$29</definedName>
    <definedName name="_xlnm.Print_Area" localSheetId="0">'21栋 14套 上浮 5% '!$A$1:$O$29</definedName>
    <definedName name="_xlnm.Print_Titles" localSheetId="0">'21栋 14套 上浮 5% '!$7:$7</definedName>
  </definedNames>
  <calcPr calcId="144525"/>
</workbook>
</file>

<file path=xl/sharedStrings.xml><?xml version="1.0" encoding="utf-8"?>
<sst xmlns="http://schemas.openxmlformats.org/spreadsheetml/2006/main" count="100" uniqueCount="49">
  <si>
    <t>商品房销售价目表（调整）</t>
  </si>
  <si>
    <r>
      <t>房地产开发企业名称或中介服务机构名称：</t>
    </r>
    <r>
      <rPr>
        <u/>
        <sz val="14"/>
        <color theme="1"/>
        <rFont val="仿宋_GB2312"/>
        <charset val="134"/>
      </rPr>
      <t xml:space="preserve">  佛冈勤天房地产开发有限公司          </t>
    </r>
  </si>
  <si>
    <t>项目名称：</t>
  </si>
  <si>
    <t>勤天凤凰谷温泉花园（佛冈勤天房地产开发有限公司）</t>
  </si>
  <si>
    <t>地址：</t>
  </si>
  <si>
    <t>佛冈县汤塘镇汤塘村(清远勤天酒店管理有限公司)内</t>
  </si>
  <si>
    <t>销售价格备案编号：[2024]003号</t>
  </si>
  <si>
    <t>日期：</t>
  </si>
  <si>
    <t>序号</t>
  </si>
  <si>
    <t>幢（栋）号</t>
  </si>
  <si>
    <t>房号</t>
  </si>
  <si>
    <t>楼层</t>
  </si>
  <si>
    <t>户型</t>
  </si>
  <si>
    <t>层高（m）</t>
  </si>
  <si>
    <t>建筑面积（m2）</t>
  </si>
  <si>
    <t>分摊的共有建筑面积（m2）</t>
  </si>
  <si>
    <t>套内建筑面积（m2）</t>
  </si>
  <si>
    <r>
      <t>原建筑面积单价（元/</t>
    </r>
    <r>
      <rPr>
        <sz val="14"/>
        <color theme="1"/>
        <rFont val="宋体"/>
        <charset val="134"/>
      </rPr>
      <t>㎡</t>
    </r>
    <r>
      <rPr>
        <sz val="14"/>
        <color theme="1"/>
        <rFont val="仿宋_GB2312"/>
        <charset val="134"/>
      </rPr>
      <t>）</t>
    </r>
  </si>
  <si>
    <r>
      <t>现建筑面积单价（元/</t>
    </r>
    <r>
      <rPr>
        <sz val="14"/>
        <color theme="1"/>
        <rFont val="宋体"/>
        <charset val="134"/>
      </rPr>
      <t>㎡</t>
    </r>
    <r>
      <rPr>
        <sz val="14"/>
        <color theme="1"/>
        <rFont val="仿宋_GB2312"/>
        <charset val="134"/>
      </rPr>
      <t>）</t>
    </r>
  </si>
  <si>
    <t>原总售价（元）</t>
  </si>
  <si>
    <t>现总售价（元）</t>
  </si>
  <si>
    <t>销售状态</t>
  </si>
  <si>
    <t>备注</t>
  </si>
  <si>
    <t>21栋</t>
  </si>
  <si>
    <t>308房</t>
  </si>
  <si>
    <t>一居室</t>
  </si>
  <si>
    <t>现售</t>
  </si>
  <si>
    <t>毛坯</t>
  </si>
  <si>
    <t>405房</t>
  </si>
  <si>
    <t>二居室</t>
  </si>
  <si>
    <t>502房</t>
  </si>
  <si>
    <t>503房</t>
  </si>
  <si>
    <t>602房</t>
  </si>
  <si>
    <t>605房</t>
  </si>
  <si>
    <t>807房</t>
  </si>
  <si>
    <t>1008房</t>
  </si>
  <si>
    <t>1103房</t>
  </si>
  <si>
    <t>1108房</t>
  </si>
  <si>
    <t>1205房</t>
  </si>
  <si>
    <t>1605房</t>
  </si>
  <si>
    <t>1801房</t>
  </si>
  <si>
    <t>2005房</t>
  </si>
  <si>
    <t>合计</t>
  </si>
  <si>
    <t>本楼栋总面积/均价</t>
  </si>
  <si>
    <r>
      <t>本栋销售住宅共180 套，本次申请住宅共14套，销售住宅总建筑面积：889.11</t>
    </r>
    <r>
      <rPr>
        <sz val="14"/>
        <color theme="1"/>
        <rFont val="宋体"/>
        <charset val="134"/>
      </rPr>
      <t>㎡</t>
    </r>
    <r>
      <rPr>
        <sz val="14"/>
        <color theme="1"/>
        <rFont val="仿宋_GB2312"/>
        <charset val="134"/>
      </rPr>
      <t>，套内面积：679.68</t>
    </r>
    <r>
      <rPr>
        <sz val="14"/>
        <color theme="1"/>
        <rFont val="宋体"/>
        <charset val="134"/>
      </rPr>
      <t>㎡</t>
    </r>
    <r>
      <rPr>
        <sz val="14"/>
        <color theme="1"/>
        <rFont val="仿宋_GB2312"/>
        <charset val="134"/>
      </rPr>
      <t>，分摊面积：209.43</t>
    </r>
    <r>
      <rPr>
        <sz val="14"/>
        <color theme="1"/>
        <rFont val="宋体"/>
        <charset val="134"/>
      </rPr>
      <t>㎡</t>
    </r>
    <r>
      <rPr>
        <sz val="14"/>
        <color theme="1"/>
        <rFont val="仿宋_GB2312"/>
        <charset val="134"/>
      </rPr>
      <t>，销售均价：9437.4元/</t>
    </r>
    <r>
      <rPr>
        <sz val="14"/>
        <color theme="1"/>
        <rFont val="宋体"/>
        <charset val="134"/>
      </rPr>
      <t>㎡</t>
    </r>
    <r>
      <rPr>
        <sz val="14"/>
        <color theme="1"/>
        <rFont val="仿宋_GB2312"/>
        <charset val="134"/>
      </rPr>
      <t>（建筑面积）、      元/</t>
    </r>
    <r>
      <rPr>
        <sz val="14"/>
        <color theme="1"/>
        <rFont val="宋体"/>
        <charset val="134"/>
      </rPr>
      <t>㎡</t>
    </r>
    <r>
      <rPr>
        <sz val="14"/>
        <color theme="1"/>
        <rFont val="仿宋_GB2312"/>
        <charset val="134"/>
      </rPr>
      <t>（套内建筑面积）</t>
    </r>
  </si>
  <si>
    <t>注：1、销售价格构成包括合理的开发建设成本、费用、税金和利润等。与商品房配套建设的各项基础设施，包括供水、供电、供气、通讯、有线电视、安全监控系统、信报箱等建设费用，一律计入开发建设成本，不得在房价外另行收取。</t>
  </si>
  <si>
    <t xml:space="preserve">    2、建筑面积=套内建筑面积+分摊的共有建筑面积。</t>
  </si>
  <si>
    <t>监制机关：</t>
  </si>
  <si>
    <t>价格举报投诉电话：12345</t>
  </si>
</sst>
</file>

<file path=xl/styles.xml><?xml version="1.0" encoding="utf-8"?>
<styleSheet xmlns="http://schemas.openxmlformats.org/spreadsheetml/2006/main">
  <numFmts count="7">
    <numFmt numFmtId="176" formatCode="yyyy&quot;年&quot;m&quot;月&quot;d&quot;日&quot;;@"/>
    <numFmt numFmtId="177" formatCode="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8" formatCode="0_ "/>
  </numFmts>
  <fonts count="36">
    <font>
      <sz val="12"/>
      <name val="宋体"/>
      <charset val="134"/>
    </font>
    <font>
      <sz val="12"/>
      <color theme="1"/>
      <name val="宋体"/>
      <charset val="134"/>
    </font>
    <font>
      <sz val="13"/>
      <color theme="1"/>
      <name val="宋体"/>
      <charset val="134"/>
    </font>
    <font>
      <sz val="12"/>
      <name val="仿宋_GB2312"/>
      <charset val="134"/>
    </font>
    <font>
      <sz val="12"/>
      <color rgb="FFFF0000"/>
      <name val="仿宋_GB2312"/>
      <charset val="134"/>
    </font>
    <font>
      <sz val="18"/>
      <name val="方正小标宋_GBK"/>
      <charset val="134"/>
    </font>
    <font>
      <sz val="14"/>
      <color theme="1"/>
      <name val="仿宋_GB2312"/>
      <charset val="134"/>
    </font>
    <font>
      <sz val="14"/>
      <color indexed="8"/>
      <name val="仿宋_GB2312"/>
      <charset val="134"/>
    </font>
    <font>
      <sz val="14"/>
      <name val="仿宋_GB2312"/>
      <charset val="0"/>
    </font>
    <font>
      <sz val="14"/>
      <color theme="1"/>
      <name val="仿宋_GB2312"/>
      <charset val="0"/>
    </font>
    <font>
      <sz val="14"/>
      <name val="仿宋_GB2312"/>
      <charset val="134"/>
    </font>
    <font>
      <sz val="18"/>
      <color rgb="FFFF0000"/>
      <name val="方正小标宋_GBK"/>
      <charset val="134"/>
    </font>
    <font>
      <sz val="14"/>
      <color rgb="FFFF0000"/>
      <name val="仿宋_GB2312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0"/>
      <color indexed="8"/>
      <name val="Arial"/>
      <charset val="0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4"/>
      <color theme="1"/>
      <name val="仿宋_GB2312"/>
      <charset val="134"/>
    </font>
    <font>
      <sz val="14"/>
      <color theme="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1" fillId="12" borderId="11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7" borderId="13" applyNumberFormat="0" applyFon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4" fillId="22" borderId="14" applyNumberFormat="0" applyAlignment="0" applyProtection="0">
      <alignment vertical="center"/>
    </xf>
    <xf numFmtId="0" fontId="31" fillId="22" borderId="11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5" fillId="0" borderId="0"/>
  </cellStyleXfs>
  <cellXfs count="5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2" borderId="0" xfId="0" applyFont="1" applyFill="1">
      <alignment vertical="center"/>
    </xf>
    <xf numFmtId="0" fontId="2" fillId="2" borderId="0" xfId="0" applyFont="1" applyFill="1" applyAlignment="1">
      <alignment vertical="center" shrinkToFit="1"/>
    </xf>
    <xf numFmtId="0" fontId="3" fillId="0" borderId="0" xfId="0" applyFont="1">
      <alignment vertical="center"/>
    </xf>
    <xf numFmtId="177" fontId="4" fillId="0" borderId="0" xfId="0" applyNumberFormat="1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2" borderId="2" xfId="0" applyFont="1" applyFill="1" applyBorder="1">
      <alignment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7" fillId="3" borderId="3" xfId="0" applyNumberFormat="1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7" fillId="3" borderId="2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shrinkToFit="1"/>
    </xf>
    <xf numFmtId="0" fontId="6" fillId="2" borderId="6" xfId="0" applyFont="1" applyFill="1" applyBorder="1" applyAlignment="1">
      <alignment horizontal="center" vertical="center" shrinkToFit="1"/>
    </xf>
    <xf numFmtId="0" fontId="6" fillId="2" borderId="3" xfId="0" applyFont="1" applyFill="1" applyBorder="1" applyAlignment="1">
      <alignment horizontal="center" vertical="center" shrinkToFit="1"/>
    </xf>
    <xf numFmtId="0" fontId="6" fillId="2" borderId="7" xfId="0" applyFont="1" applyFill="1" applyBorder="1" applyAlignment="1">
      <alignment horizontal="center" vertical="center" shrinkToFit="1"/>
    </xf>
    <xf numFmtId="177" fontId="6" fillId="2" borderId="2" xfId="49" applyNumberFormat="1" applyFont="1" applyFill="1" applyBorder="1" applyAlignment="1">
      <alignment horizontal="center" vertical="center" shrinkToFit="1"/>
    </xf>
    <xf numFmtId="0" fontId="6" fillId="0" borderId="6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/>
    </xf>
    <xf numFmtId="0" fontId="10" fillId="0" borderId="0" xfId="0" applyFont="1">
      <alignment vertical="center"/>
    </xf>
    <xf numFmtId="177" fontId="11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177" fontId="6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177" fontId="6" fillId="0" borderId="0" xfId="0" applyNumberFormat="1" applyFont="1" applyAlignment="1">
      <alignment horizontal="left" vertical="center" wrapText="1"/>
    </xf>
    <xf numFmtId="176" fontId="6" fillId="0" borderId="0" xfId="0" applyNumberFormat="1" applyFont="1" applyAlignment="1">
      <alignment horizontal="left" vertical="center"/>
    </xf>
    <xf numFmtId="176" fontId="6" fillId="0" borderId="0" xfId="0" applyNumberFormat="1" applyFont="1" applyAlignment="1">
      <alignment horizontal="center" vertical="center"/>
    </xf>
    <xf numFmtId="177" fontId="6" fillId="2" borderId="2" xfId="0" applyNumberFormat="1" applyFont="1" applyFill="1" applyBorder="1" applyAlignment="1">
      <alignment horizontal="center" vertical="center" wrapText="1"/>
    </xf>
    <xf numFmtId="178" fontId="6" fillId="2" borderId="2" xfId="0" applyNumberFormat="1" applyFont="1" applyFill="1" applyBorder="1" applyAlignment="1">
      <alignment horizontal="center" vertical="center" wrapText="1"/>
    </xf>
    <xf numFmtId="177" fontId="6" fillId="2" borderId="2" xfId="0" applyNumberFormat="1" applyFont="1" applyFill="1" applyBorder="1" applyAlignment="1">
      <alignment horizontal="center" vertical="center" shrinkToFit="1"/>
    </xf>
    <xf numFmtId="0" fontId="6" fillId="0" borderId="3" xfId="0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left" vertical="center" wrapText="1"/>
    </xf>
    <xf numFmtId="177" fontId="6" fillId="0" borderId="0" xfId="0" applyNumberFormat="1" applyFont="1" applyBorder="1" applyAlignment="1">
      <alignment horizontal="left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77" fontId="10" fillId="0" borderId="0" xfId="0" applyNumberFormat="1" applyFont="1" applyAlignment="1">
      <alignment horizontal="left" vertical="center" wrapText="1"/>
    </xf>
    <xf numFmtId="177" fontId="12" fillId="0" borderId="0" xfId="0" applyNumberFormat="1" applyFont="1" applyAlignment="1">
      <alignment horizontal="left" vertical="center" wrapText="1"/>
    </xf>
    <xf numFmtId="0" fontId="12" fillId="0" borderId="0" xfId="0" applyFont="1" applyAlignment="1">
      <alignment horizontal="center" vertical="center" wrapText="1"/>
    </xf>
    <xf numFmtId="177" fontId="12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177" fontId="12" fillId="0" borderId="0" xfId="0" applyNumberFormat="1" applyFo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O29"/>
  <sheetViews>
    <sheetView tabSelected="1" workbookViewId="0">
      <pane ySplit="7" topLeftCell="A8" activePane="bottomLeft" state="frozen"/>
      <selection/>
      <selection pane="bottomLeft" activeCell="B2" sqref="B2:O2"/>
    </sheetView>
  </sheetViews>
  <sheetFormatPr defaultColWidth="8.75" defaultRowHeight="14.25"/>
  <cols>
    <col min="1" max="1" width="6.125" style="4" customWidth="1"/>
    <col min="2" max="2" width="11" style="4" customWidth="1"/>
    <col min="3" max="3" width="13.25" style="4" customWidth="1"/>
    <col min="4" max="4" width="7.125" style="4" customWidth="1"/>
    <col min="5" max="5" width="9.625" style="4" customWidth="1"/>
    <col min="6" max="6" width="6.75" style="4" customWidth="1"/>
    <col min="7" max="7" width="10.5" style="4" customWidth="1"/>
    <col min="8" max="8" width="13.25" style="4" customWidth="1"/>
    <col min="9" max="9" width="13" style="4" customWidth="1"/>
    <col min="10" max="10" width="18" style="4" customWidth="1"/>
    <col min="11" max="12" width="13.625" style="5" customWidth="1"/>
    <col min="13" max="13" width="13.625" style="6" customWidth="1"/>
    <col min="14" max="14" width="11.75" style="4" customWidth="1"/>
    <col min="15" max="15" width="8.75" style="4"/>
  </cols>
  <sheetData>
    <row r="2" ht="25" customHeight="1" spans="2:15">
      <c r="B2" s="7" t="s">
        <v>0</v>
      </c>
      <c r="C2" s="7"/>
      <c r="D2" s="7"/>
      <c r="E2" s="7"/>
      <c r="F2" s="7"/>
      <c r="G2" s="7"/>
      <c r="H2" s="7"/>
      <c r="I2" s="7"/>
      <c r="J2" s="7"/>
      <c r="K2" s="32"/>
      <c r="L2" s="32"/>
      <c r="M2" s="33"/>
      <c r="N2" s="7"/>
      <c r="O2" s="7"/>
    </row>
    <row r="4" s="1" customFormat="1" ht="22" customHeight="1" spans="1:15">
      <c r="A4" s="8" t="s">
        <v>1</v>
      </c>
      <c r="B4" s="8"/>
      <c r="C4" s="8"/>
      <c r="D4" s="8"/>
      <c r="E4" s="8"/>
      <c r="F4" s="8"/>
      <c r="G4" s="8"/>
      <c r="H4" s="8"/>
      <c r="I4" s="9"/>
      <c r="J4" s="10" t="s">
        <v>2</v>
      </c>
      <c r="K4" s="34" t="s">
        <v>3</v>
      </c>
      <c r="L4" s="34"/>
      <c r="M4" s="35"/>
      <c r="N4" s="10"/>
      <c r="O4" s="10"/>
    </row>
    <row r="5" s="1" customFormat="1" ht="22" customHeight="1" spans="1:15">
      <c r="A5" s="9"/>
      <c r="B5" s="10"/>
      <c r="C5" s="10"/>
      <c r="D5" s="10"/>
      <c r="E5" s="10"/>
      <c r="F5" s="10"/>
      <c r="G5" s="10"/>
      <c r="H5" s="9"/>
      <c r="I5" s="9"/>
      <c r="J5" s="9" t="s">
        <v>4</v>
      </c>
      <c r="K5" s="36" t="s">
        <v>5</v>
      </c>
      <c r="L5" s="36"/>
      <c r="M5" s="36"/>
      <c r="N5" s="36"/>
      <c r="O5" s="36"/>
    </row>
    <row r="6" s="1" customFormat="1" ht="22" customHeight="1" spans="1:15">
      <c r="A6" s="11" t="s">
        <v>6</v>
      </c>
      <c r="B6" s="11"/>
      <c r="C6" s="11"/>
      <c r="D6" s="11"/>
      <c r="E6" s="11"/>
      <c r="F6" s="11"/>
      <c r="G6" s="11"/>
      <c r="H6" s="10"/>
      <c r="I6" s="9"/>
      <c r="J6" s="10" t="s">
        <v>7</v>
      </c>
      <c r="K6" s="37">
        <v>45296</v>
      </c>
      <c r="L6" s="37"/>
      <c r="M6" s="38"/>
      <c r="N6" s="37"/>
      <c r="O6" s="37"/>
    </row>
    <row r="7" s="2" customFormat="1" ht="58" customHeight="1" spans="1:15">
      <c r="A7" s="12" t="s">
        <v>8</v>
      </c>
      <c r="B7" s="13" t="s">
        <v>9</v>
      </c>
      <c r="C7" s="13" t="s">
        <v>10</v>
      </c>
      <c r="D7" s="13" t="s">
        <v>11</v>
      </c>
      <c r="E7" s="13" t="s">
        <v>12</v>
      </c>
      <c r="F7" s="13" t="s">
        <v>13</v>
      </c>
      <c r="G7" s="13" t="s">
        <v>14</v>
      </c>
      <c r="H7" s="13" t="s">
        <v>15</v>
      </c>
      <c r="I7" s="13" t="s">
        <v>16</v>
      </c>
      <c r="J7" s="13" t="s">
        <v>17</v>
      </c>
      <c r="K7" s="39" t="s">
        <v>18</v>
      </c>
      <c r="L7" s="40" t="s">
        <v>19</v>
      </c>
      <c r="M7" s="13" t="s">
        <v>20</v>
      </c>
      <c r="N7" s="13" t="s">
        <v>21</v>
      </c>
      <c r="O7" s="13" t="s">
        <v>22</v>
      </c>
    </row>
    <row r="8" s="2" customFormat="1" ht="28" customHeight="1" spans="1:15">
      <c r="A8" s="14">
        <v>1</v>
      </c>
      <c r="B8" s="13" t="s">
        <v>23</v>
      </c>
      <c r="C8" s="15" t="s">
        <v>24</v>
      </c>
      <c r="D8" s="16">
        <v>3</v>
      </c>
      <c r="E8" s="17" t="s">
        <v>25</v>
      </c>
      <c r="F8" s="18">
        <v>2.95</v>
      </c>
      <c r="G8" s="19">
        <v>55.91</v>
      </c>
      <c r="H8" s="13">
        <v>13.17</v>
      </c>
      <c r="I8" s="13">
        <f>G8-H8</f>
        <v>42.74</v>
      </c>
      <c r="J8" s="13">
        <v>8964</v>
      </c>
      <c r="K8" s="39">
        <f>J8*105%</f>
        <v>9412.2</v>
      </c>
      <c r="L8" s="40">
        <v>501177</v>
      </c>
      <c r="M8" s="39">
        <f>G8*K8</f>
        <v>526236.102</v>
      </c>
      <c r="N8" s="14" t="s">
        <v>26</v>
      </c>
      <c r="O8" s="14" t="s">
        <v>27</v>
      </c>
    </row>
    <row r="9" s="2" customFormat="1" ht="28" customHeight="1" spans="1:15">
      <c r="A9" s="14">
        <v>2</v>
      </c>
      <c r="B9" s="13" t="s">
        <v>23</v>
      </c>
      <c r="C9" s="15" t="s">
        <v>28</v>
      </c>
      <c r="D9" s="16">
        <v>4</v>
      </c>
      <c r="E9" s="17" t="s">
        <v>29</v>
      </c>
      <c r="F9" s="18">
        <v>2.95</v>
      </c>
      <c r="G9" s="19">
        <v>77.74</v>
      </c>
      <c r="H9" s="13">
        <v>18.31</v>
      </c>
      <c r="I9" s="13">
        <f t="shared" ref="I9:I21" si="0">G9-H9</f>
        <v>59.43</v>
      </c>
      <c r="J9" s="13">
        <v>8536</v>
      </c>
      <c r="K9" s="39">
        <f>J9*105%</f>
        <v>8962.8</v>
      </c>
      <c r="L9" s="40">
        <v>663589</v>
      </c>
      <c r="M9" s="39">
        <f t="shared" ref="M9:M21" si="1">G9*K9</f>
        <v>696768.072</v>
      </c>
      <c r="N9" s="14" t="s">
        <v>26</v>
      </c>
      <c r="O9" s="14" t="s">
        <v>27</v>
      </c>
    </row>
    <row r="10" s="2" customFormat="1" ht="28" customHeight="1" spans="1:15">
      <c r="A10" s="14">
        <v>3</v>
      </c>
      <c r="B10" s="13" t="s">
        <v>23</v>
      </c>
      <c r="C10" s="15" t="s">
        <v>30</v>
      </c>
      <c r="D10" s="16">
        <v>5</v>
      </c>
      <c r="E10" s="17" t="s">
        <v>25</v>
      </c>
      <c r="F10" s="18">
        <v>2.95</v>
      </c>
      <c r="G10" s="19">
        <v>54.25</v>
      </c>
      <c r="H10" s="13">
        <v>12.78</v>
      </c>
      <c r="I10" s="13">
        <f t="shared" si="0"/>
        <v>41.47</v>
      </c>
      <c r="J10" s="13">
        <v>9004</v>
      </c>
      <c r="K10" s="39">
        <f t="shared" ref="K8:K27" si="2">J10*105%</f>
        <v>9454.2</v>
      </c>
      <c r="L10" s="40">
        <v>488467</v>
      </c>
      <c r="M10" s="39">
        <f t="shared" si="1"/>
        <v>512890.35</v>
      </c>
      <c r="N10" s="14" t="s">
        <v>26</v>
      </c>
      <c r="O10" s="14" t="s">
        <v>27</v>
      </c>
    </row>
    <row r="11" s="2" customFormat="1" ht="28" customHeight="1" spans="1:15">
      <c r="A11" s="14">
        <v>4</v>
      </c>
      <c r="B11" s="13" t="s">
        <v>23</v>
      </c>
      <c r="C11" s="15" t="s">
        <v>31</v>
      </c>
      <c r="D11" s="16">
        <v>5</v>
      </c>
      <c r="E11" s="17" t="s">
        <v>25</v>
      </c>
      <c r="F11" s="18">
        <v>2.95</v>
      </c>
      <c r="G11" s="19">
        <v>54.25</v>
      </c>
      <c r="H11" s="13">
        <v>12.78</v>
      </c>
      <c r="I11" s="13">
        <f t="shared" si="0"/>
        <v>41.47</v>
      </c>
      <c r="J11" s="13">
        <v>9004</v>
      </c>
      <c r="K11" s="39">
        <f t="shared" si="2"/>
        <v>9454.2</v>
      </c>
      <c r="L11" s="40">
        <v>488467</v>
      </c>
      <c r="M11" s="39">
        <f t="shared" si="1"/>
        <v>512890.35</v>
      </c>
      <c r="N11" s="14" t="s">
        <v>26</v>
      </c>
      <c r="O11" s="14" t="s">
        <v>27</v>
      </c>
    </row>
    <row r="12" s="2" customFormat="1" ht="28" customHeight="1" spans="1:15">
      <c r="A12" s="14">
        <v>5</v>
      </c>
      <c r="B12" s="13" t="s">
        <v>23</v>
      </c>
      <c r="C12" s="15" t="s">
        <v>32</v>
      </c>
      <c r="D12" s="16">
        <v>6</v>
      </c>
      <c r="E12" s="17" t="s">
        <v>25</v>
      </c>
      <c r="F12" s="18">
        <v>2.95</v>
      </c>
      <c r="G12" s="19">
        <v>54.25</v>
      </c>
      <c r="H12" s="13">
        <v>12.78</v>
      </c>
      <c r="I12" s="13">
        <f t="shared" si="0"/>
        <v>41.47</v>
      </c>
      <c r="J12" s="13">
        <v>9036</v>
      </c>
      <c r="K12" s="39">
        <f t="shared" si="2"/>
        <v>9487.8</v>
      </c>
      <c r="L12" s="40">
        <v>490203</v>
      </c>
      <c r="M12" s="39">
        <f t="shared" si="1"/>
        <v>514713.15</v>
      </c>
      <c r="N12" s="14" t="s">
        <v>26</v>
      </c>
      <c r="O12" s="14" t="s">
        <v>27</v>
      </c>
    </row>
    <row r="13" s="2" customFormat="1" ht="28" customHeight="1" spans="1:15">
      <c r="A13" s="14">
        <v>6</v>
      </c>
      <c r="B13" s="13" t="s">
        <v>23</v>
      </c>
      <c r="C13" s="15" t="s">
        <v>33</v>
      </c>
      <c r="D13" s="16">
        <v>6</v>
      </c>
      <c r="E13" s="17" t="s">
        <v>29</v>
      </c>
      <c r="F13" s="18">
        <v>2.95</v>
      </c>
      <c r="G13" s="19">
        <v>77.74</v>
      </c>
      <c r="H13" s="13">
        <v>18.31</v>
      </c>
      <c r="I13" s="13">
        <f t="shared" si="0"/>
        <v>59.43</v>
      </c>
      <c r="J13" s="13">
        <v>8600</v>
      </c>
      <c r="K13" s="39">
        <f t="shared" si="2"/>
        <v>9030</v>
      </c>
      <c r="L13" s="40">
        <v>668564</v>
      </c>
      <c r="M13" s="39">
        <f t="shared" si="1"/>
        <v>701992.2</v>
      </c>
      <c r="N13" s="14" t="s">
        <v>26</v>
      </c>
      <c r="O13" s="14" t="s">
        <v>27</v>
      </c>
    </row>
    <row r="14" s="2" customFormat="1" ht="28" customHeight="1" spans="1:15">
      <c r="A14" s="14">
        <v>7</v>
      </c>
      <c r="B14" s="13" t="s">
        <v>23</v>
      </c>
      <c r="C14" s="15" t="s">
        <v>34</v>
      </c>
      <c r="D14" s="16">
        <v>8</v>
      </c>
      <c r="E14" s="17" t="s">
        <v>25</v>
      </c>
      <c r="F14" s="18">
        <v>2.95</v>
      </c>
      <c r="G14" s="19">
        <v>39.31</v>
      </c>
      <c r="H14" s="13">
        <v>9.26</v>
      </c>
      <c r="I14" s="13">
        <f t="shared" si="0"/>
        <v>30.05</v>
      </c>
      <c r="J14" s="13">
        <v>9184</v>
      </c>
      <c r="K14" s="39">
        <f t="shared" si="2"/>
        <v>9643.2</v>
      </c>
      <c r="L14" s="40">
        <v>361023</v>
      </c>
      <c r="M14" s="39">
        <f t="shared" si="1"/>
        <v>379074.192</v>
      </c>
      <c r="N14" s="14" t="s">
        <v>26</v>
      </c>
      <c r="O14" s="14" t="s">
        <v>27</v>
      </c>
    </row>
    <row r="15" s="2" customFormat="1" ht="28" customHeight="1" spans="1:15">
      <c r="A15" s="14">
        <v>8</v>
      </c>
      <c r="B15" s="13" t="s">
        <v>23</v>
      </c>
      <c r="C15" s="15" t="s">
        <v>35</v>
      </c>
      <c r="D15" s="16">
        <v>10</v>
      </c>
      <c r="E15" s="17" t="s">
        <v>25</v>
      </c>
      <c r="F15" s="18">
        <v>2.95</v>
      </c>
      <c r="G15" s="19">
        <v>55.91</v>
      </c>
      <c r="H15" s="13">
        <v>13.17</v>
      </c>
      <c r="I15" s="13">
        <f t="shared" si="0"/>
        <v>42.74</v>
      </c>
      <c r="J15" s="13">
        <v>9188</v>
      </c>
      <c r="K15" s="39">
        <f t="shared" si="2"/>
        <v>9647.4</v>
      </c>
      <c r="L15" s="40">
        <v>513701</v>
      </c>
      <c r="M15" s="39">
        <f t="shared" si="1"/>
        <v>539386.134</v>
      </c>
      <c r="N15" s="14" t="s">
        <v>26</v>
      </c>
      <c r="O15" s="14" t="s">
        <v>27</v>
      </c>
    </row>
    <row r="16" s="2" customFormat="1" ht="28" customHeight="1" spans="1:15">
      <c r="A16" s="14">
        <v>9</v>
      </c>
      <c r="B16" s="13" t="s">
        <v>23</v>
      </c>
      <c r="C16" s="15" t="s">
        <v>36</v>
      </c>
      <c r="D16" s="16">
        <v>11</v>
      </c>
      <c r="E16" s="17" t="s">
        <v>25</v>
      </c>
      <c r="F16" s="18">
        <v>2.95</v>
      </c>
      <c r="G16" s="19">
        <v>54.25</v>
      </c>
      <c r="H16" s="13">
        <v>12.78</v>
      </c>
      <c r="I16" s="13">
        <f t="shared" si="0"/>
        <v>41.47</v>
      </c>
      <c r="J16" s="13">
        <v>9196</v>
      </c>
      <c r="K16" s="39">
        <f t="shared" si="2"/>
        <v>9655.8</v>
      </c>
      <c r="L16" s="40">
        <v>498883</v>
      </c>
      <c r="M16" s="39">
        <f t="shared" si="1"/>
        <v>523827.15</v>
      </c>
      <c r="N16" s="14" t="s">
        <v>26</v>
      </c>
      <c r="O16" s="14" t="s">
        <v>27</v>
      </c>
    </row>
    <row r="17" s="2" customFormat="1" ht="28" customHeight="1" spans="1:15">
      <c r="A17" s="14">
        <v>10</v>
      </c>
      <c r="B17" s="13" t="s">
        <v>23</v>
      </c>
      <c r="C17" s="15" t="s">
        <v>37</v>
      </c>
      <c r="D17" s="16">
        <v>11</v>
      </c>
      <c r="E17" s="17" t="s">
        <v>25</v>
      </c>
      <c r="F17" s="18">
        <v>2.95</v>
      </c>
      <c r="G17" s="19">
        <v>55.91</v>
      </c>
      <c r="H17" s="13">
        <v>13.17</v>
      </c>
      <c r="I17" s="13">
        <f t="shared" si="0"/>
        <v>42.74</v>
      </c>
      <c r="J17" s="13">
        <v>9220</v>
      </c>
      <c r="K17" s="39">
        <f t="shared" si="2"/>
        <v>9681</v>
      </c>
      <c r="L17" s="40">
        <v>515490</v>
      </c>
      <c r="M17" s="39">
        <f t="shared" si="1"/>
        <v>541264.71</v>
      </c>
      <c r="N17" s="14" t="s">
        <v>26</v>
      </c>
      <c r="O17" s="14" t="s">
        <v>27</v>
      </c>
    </row>
    <row r="18" s="2" customFormat="1" ht="28" customHeight="1" spans="1:15">
      <c r="A18" s="14">
        <v>11</v>
      </c>
      <c r="B18" s="13" t="s">
        <v>23</v>
      </c>
      <c r="C18" s="15" t="s">
        <v>38</v>
      </c>
      <c r="D18" s="16">
        <v>12</v>
      </c>
      <c r="E18" s="17" t="s">
        <v>29</v>
      </c>
      <c r="F18" s="18">
        <v>2.95</v>
      </c>
      <c r="G18" s="19">
        <v>77.74</v>
      </c>
      <c r="H18" s="13">
        <v>18.31</v>
      </c>
      <c r="I18" s="13">
        <f t="shared" si="0"/>
        <v>59.43</v>
      </c>
      <c r="J18" s="13">
        <v>8792</v>
      </c>
      <c r="K18" s="39">
        <f t="shared" si="2"/>
        <v>9231.6</v>
      </c>
      <c r="L18" s="40">
        <v>683490</v>
      </c>
      <c r="M18" s="39">
        <f t="shared" si="1"/>
        <v>717664.584</v>
      </c>
      <c r="N18" s="14" t="s">
        <v>26</v>
      </c>
      <c r="O18" s="14" t="s">
        <v>27</v>
      </c>
    </row>
    <row r="19" s="2" customFormat="1" ht="28" customHeight="1" spans="1:15">
      <c r="A19" s="14">
        <v>12</v>
      </c>
      <c r="B19" s="13" t="s">
        <v>23</v>
      </c>
      <c r="C19" s="15" t="s">
        <v>39</v>
      </c>
      <c r="D19" s="16">
        <v>16</v>
      </c>
      <c r="E19" s="17" t="s">
        <v>29</v>
      </c>
      <c r="F19" s="18">
        <v>2.95</v>
      </c>
      <c r="G19" s="19">
        <v>77.74</v>
      </c>
      <c r="H19" s="13">
        <v>18.31</v>
      </c>
      <c r="I19" s="13">
        <f t="shared" si="0"/>
        <v>59.43</v>
      </c>
      <c r="J19" s="13">
        <v>8920</v>
      </c>
      <c r="K19" s="39">
        <f t="shared" si="2"/>
        <v>9366</v>
      </c>
      <c r="L19" s="40">
        <v>693441</v>
      </c>
      <c r="M19" s="39">
        <f t="shared" si="1"/>
        <v>728112.84</v>
      </c>
      <c r="N19" s="14" t="s">
        <v>26</v>
      </c>
      <c r="O19" s="14" t="s">
        <v>27</v>
      </c>
    </row>
    <row r="20" s="2" customFormat="1" ht="28" customHeight="1" spans="1:15">
      <c r="A20" s="14">
        <v>13</v>
      </c>
      <c r="B20" s="13" t="s">
        <v>23</v>
      </c>
      <c r="C20" s="15" t="s">
        <v>40</v>
      </c>
      <c r="D20" s="16">
        <v>18</v>
      </c>
      <c r="E20" s="17" t="s">
        <v>29</v>
      </c>
      <c r="F20" s="18">
        <v>2.95</v>
      </c>
      <c r="G20" s="19">
        <v>76.37</v>
      </c>
      <c r="H20" s="13">
        <v>17.99</v>
      </c>
      <c r="I20" s="13">
        <f t="shared" si="0"/>
        <v>58.38</v>
      </c>
      <c r="J20" s="13">
        <v>9140</v>
      </c>
      <c r="K20" s="39">
        <f t="shared" si="2"/>
        <v>9597</v>
      </c>
      <c r="L20" s="40">
        <v>698022</v>
      </c>
      <c r="M20" s="39">
        <f t="shared" si="1"/>
        <v>732922.89</v>
      </c>
      <c r="N20" s="14" t="s">
        <v>26</v>
      </c>
      <c r="O20" s="14" t="s">
        <v>27</v>
      </c>
    </row>
    <row r="21" s="2" customFormat="1" ht="28" customHeight="1" spans="1:15">
      <c r="A21" s="14">
        <v>14</v>
      </c>
      <c r="B21" s="13" t="s">
        <v>23</v>
      </c>
      <c r="C21" s="15" t="s">
        <v>41</v>
      </c>
      <c r="D21" s="16">
        <v>20</v>
      </c>
      <c r="E21" s="17" t="s">
        <v>29</v>
      </c>
      <c r="F21" s="18">
        <v>2.95</v>
      </c>
      <c r="G21" s="19">
        <v>77.74</v>
      </c>
      <c r="H21" s="13">
        <v>18.31</v>
      </c>
      <c r="I21" s="13">
        <f t="shared" si="0"/>
        <v>59.43</v>
      </c>
      <c r="J21" s="13">
        <v>9048</v>
      </c>
      <c r="K21" s="39">
        <f t="shared" si="2"/>
        <v>9500.4</v>
      </c>
      <c r="L21" s="40">
        <v>703392</v>
      </c>
      <c r="M21" s="39">
        <f t="shared" si="1"/>
        <v>738561.096</v>
      </c>
      <c r="N21" s="14" t="s">
        <v>26</v>
      </c>
      <c r="O21" s="14" t="s">
        <v>27</v>
      </c>
    </row>
    <row r="22" s="3" customFormat="1" ht="28" customHeight="1" spans="1:15">
      <c r="A22" s="20" t="s">
        <v>42</v>
      </c>
      <c r="B22" s="21" t="s">
        <v>43</v>
      </c>
      <c r="C22" s="22"/>
      <c r="D22" s="22"/>
      <c r="E22" s="22"/>
      <c r="F22" s="23"/>
      <c r="G22" s="24">
        <f t="shared" ref="G22:M22" si="3">SUM(G8:G21)</f>
        <v>889.11</v>
      </c>
      <c r="H22" s="24">
        <f t="shared" si="3"/>
        <v>209.43</v>
      </c>
      <c r="I22" s="24">
        <f t="shared" si="3"/>
        <v>679.68</v>
      </c>
      <c r="J22" s="41">
        <f>AVERAGE(J8:J21)</f>
        <v>8988</v>
      </c>
      <c r="K22" s="41">
        <f>AVERAGE(K8:K21)</f>
        <v>9437.4</v>
      </c>
      <c r="L22" s="24">
        <f t="shared" si="3"/>
        <v>7967909</v>
      </c>
      <c r="M22" s="24">
        <f t="shared" si="3"/>
        <v>8366303.82</v>
      </c>
      <c r="N22" s="14"/>
      <c r="O22" s="14"/>
    </row>
    <row r="23" s="1" customFormat="1" ht="44" customHeight="1" spans="1:15">
      <c r="A23" s="25" t="s">
        <v>44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42"/>
      <c r="O23" s="43"/>
    </row>
    <row r="24" s="1" customFormat="1" ht="45" customHeight="1" spans="1:15">
      <c r="A24" s="27" t="s">
        <v>45</v>
      </c>
      <c r="B24" s="27"/>
      <c r="C24" s="27"/>
      <c r="D24" s="27"/>
      <c r="E24" s="27"/>
      <c r="F24" s="27"/>
      <c r="G24" s="27"/>
      <c r="H24" s="27"/>
      <c r="I24" s="27"/>
      <c r="J24" s="27"/>
      <c r="K24" s="44"/>
      <c r="L24" s="44"/>
      <c r="M24" s="45"/>
      <c r="N24" s="27"/>
      <c r="O24" s="9"/>
    </row>
    <row r="25" s="1" customFormat="1" ht="33" customHeight="1" spans="1:15">
      <c r="A25" s="28" t="s">
        <v>46</v>
      </c>
      <c r="B25" s="28"/>
      <c r="C25" s="28"/>
      <c r="D25" s="28"/>
      <c r="E25" s="28"/>
      <c r="F25" s="28"/>
      <c r="G25" s="28"/>
      <c r="H25" s="28"/>
      <c r="I25" s="28"/>
      <c r="J25" s="28"/>
      <c r="K25" s="36"/>
      <c r="L25" s="36"/>
      <c r="M25" s="46"/>
      <c r="N25" s="28"/>
      <c r="O25" s="9"/>
    </row>
    <row r="26" ht="18.75" spans="1:15">
      <c r="A26" s="29"/>
      <c r="B26" s="29"/>
      <c r="C26" s="29"/>
      <c r="D26" s="29"/>
      <c r="E26" s="29"/>
      <c r="F26" s="29"/>
      <c r="G26" s="29"/>
      <c r="H26" s="29"/>
      <c r="I26" s="47"/>
      <c r="J26" s="29"/>
      <c r="K26" s="48"/>
      <c r="L26" s="48"/>
      <c r="M26" s="49"/>
      <c r="N26" s="29"/>
      <c r="O26" s="31"/>
    </row>
    <row r="27" ht="18.75" spans="1:15">
      <c r="A27" s="30" t="s">
        <v>47</v>
      </c>
      <c r="B27" s="30"/>
      <c r="C27" s="31"/>
      <c r="D27" s="31"/>
      <c r="E27" s="31"/>
      <c r="F27" s="31"/>
      <c r="G27" s="31"/>
      <c r="H27" s="31"/>
      <c r="I27" s="31"/>
      <c r="J27" s="31"/>
      <c r="K27" s="50"/>
      <c r="L27" s="50"/>
      <c r="M27" s="51"/>
      <c r="N27" s="31"/>
      <c r="O27" s="31"/>
    </row>
    <row r="28" ht="18.75" spans="1:15">
      <c r="A28" s="31"/>
      <c r="B28" s="31"/>
      <c r="C28" s="31"/>
      <c r="D28" s="31"/>
      <c r="E28" s="31"/>
      <c r="F28" s="31"/>
      <c r="G28" s="31"/>
      <c r="H28" s="31"/>
      <c r="I28" s="31"/>
      <c r="J28" s="31"/>
      <c r="K28" s="52"/>
      <c r="L28" s="52"/>
      <c r="M28" s="51"/>
      <c r="N28" s="31"/>
      <c r="O28" s="31"/>
    </row>
    <row r="29" ht="18.75" spans="1:15">
      <c r="A29" s="30" t="s">
        <v>48</v>
      </c>
      <c r="B29" s="30"/>
      <c r="C29" s="30"/>
      <c r="D29" s="30"/>
      <c r="E29" s="30"/>
      <c r="F29" s="30"/>
      <c r="G29" s="31"/>
      <c r="H29" s="31"/>
      <c r="I29" s="31"/>
      <c r="J29" s="31"/>
      <c r="K29" s="50"/>
      <c r="L29" s="50"/>
      <c r="M29" s="51"/>
      <c r="N29" s="31"/>
      <c r="O29" s="31"/>
    </row>
  </sheetData>
  <autoFilter ref="A7:O29">
    <extLst/>
  </autoFilter>
  <mergeCells count="11">
    <mergeCell ref="B2:O2"/>
    <mergeCell ref="K4:O4"/>
    <mergeCell ref="K5:O5"/>
    <mergeCell ref="A6:G6"/>
    <mergeCell ref="K6:O6"/>
    <mergeCell ref="B22:F22"/>
    <mergeCell ref="A23:O23"/>
    <mergeCell ref="A24:N24"/>
    <mergeCell ref="A25:N25"/>
    <mergeCell ref="A27:B27"/>
    <mergeCell ref="A29:F29"/>
  </mergeCells>
  <printOptions horizontalCentered="1"/>
  <pageMargins left="0" right="0" top="0.432638888888889" bottom="0.354166666666667" header="0" footer="0"/>
  <pageSetup paperSize="9" scale="80" fitToHeight="0" orientation="landscape" horizontalDpi="600" verticalDpi="600"/>
  <headerFooter alignWithMargins="0" scaleWithDoc="0">
    <oddFooter>&amp;C&amp;P</oddFooter>
  </headerFooter>
  <colBreaks count="1" manualBreakCount="1">
    <brk id="15" max="65378" man="1"/>
  </colBreaks>
  <ignoredErrors>
    <ignoredError sqref="J23:O23 J4:O5 J7:O7 N8:O8 K10:K20 N9:O20 J6 O22 A4:F5 B6:F6 L6:O6 A7:F7 B8 F8 B9:B10 F10 F9 B11 F11 B12:B19 F14:F19 F13 F12 B20 F20 A22:F22 B23:F23 B21 F21 K21 O2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21栋 14套 上浮 5%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客服5</dc:creator>
  <cp:lastModifiedBy>周铭华</cp:lastModifiedBy>
  <dcterms:created xsi:type="dcterms:W3CDTF">2022-11-07T10:05:00Z</dcterms:created>
  <dcterms:modified xsi:type="dcterms:W3CDTF">2024-01-29T05:58:23Z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  <property fmtid="{D5CDD505-2E9C-101B-9397-08002B2CF9AE}" pid="3" name="ICV">
    <vt:lpwstr>494ACC3AAB3B4239B281A70BA45B6605_13</vt:lpwstr>
  </property>
  <property fmtid="{D5CDD505-2E9C-101B-9397-08002B2CF9AE}" pid="4" name="KSOReadingLayout">
    <vt:bool>true</vt:bool>
  </property>
</Properties>
</file>