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上调" sheetId="1" r:id="rId1"/>
    <sheet name="下调" sheetId="4" r:id="rId2"/>
  </sheets>
  <definedNames>
    <definedName name="_xlnm._FilterDatabase" localSheetId="0" hidden="1">上调!$A$1:$O$25</definedName>
    <definedName name="_xlnm._FilterDatabase" localSheetId="1" hidden="1">下调!$A$1:$O$16</definedName>
  </definedNames>
  <calcPr calcId="144525"/>
</workbook>
</file>

<file path=xl/sharedStrings.xml><?xml version="1.0" encoding="utf-8"?>
<sst xmlns="http://schemas.openxmlformats.org/spreadsheetml/2006/main" count="121" uniqueCount="51">
  <si>
    <t>商品房销售价目表（调整）</t>
  </si>
  <si>
    <r>
      <rPr>
        <sz val="12"/>
        <rFont val="仿宋_GB2312"/>
        <charset val="134"/>
      </rPr>
      <t>房地产开发企业名称或中介服务机构名称：</t>
    </r>
    <r>
      <rPr>
        <u/>
        <sz val="12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</si>
  <si>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</si>
  <si>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</si>
  <si>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</si>
  <si>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</si>
  <si>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销售价格备案编号：[2023]138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</si>
  <si>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</si>
  <si>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</si>
  <si>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</si>
  <si>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</si>
  <si>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</si>
  <si>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</si>
  <si>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</si>
  <si>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rFont val="仿宋_GB2312"/>
        <charset val="134"/>
      </rPr>
      <t>建筑面积（m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</si>
  <si>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分摊的共有建筑面积（m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</si>
  <si>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套内建筑面积（m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</si>
  <si>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原建筑面积单价（元/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</si>
  <si>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现建筑面积单价（元/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</si>
  <si>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</si>
  <si>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</si>
  <si>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</si>
  <si>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</si>
  <si>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r>
      <rPr>
        <sz val="12"/>
        <color theme="1"/>
        <rFont val="宋体"/>
        <charset val="134"/>
      </rPr>
      <t>2</t>
    </r>
    <r>
      <rPr>
        <sz val="12"/>
        <rFont val="宋体"/>
        <charset val="134"/>
      </rPr>
      <t>栋1单元</t>
    </r>
  </si>
  <si>
    <t>12层</t>
  </si>
  <si>
    <t>三房两厅一卫</t>
  </si>
  <si>
    <t>未售</t>
  </si>
  <si>
    <t>毛坯</t>
  </si>
  <si>
    <t>20层</t>
  </si>
  <si>
    <r>
      <rPr>
        <sz val="12"/>
        <color theme="1"/>
        <rFont val="宋体"/>
        <charset val="134"/>
      </rPr>
      <t>2</t>
    </r>
    <r>
      <rPr>
        <sz val="12"/>
        <rFont val="宋体"/>
        <charset val="0"/>
      </rPr>
      <t>栋2单元</t>
    </r>
  </si>
  <si>
    <t>5层</t>
  </si>
  <si>
    <t>三房两厅两卫</t>
  </si>
  <si>
    <t>17层</t>
  </si>
  <si>
    <t>6层</t>
  </si>
  <si>
    <t>两房两厅一卫</t>
  </si>
  <si>
    <t>26层</t>
  </si>
  <si>
    <t>19层</t>
  </si>
  <si>
    <t>28层</t>
  </si>
  <si>
    <t>14层</t>
  </si>
  <si>
    <t>27层</t>
  </si>
  <si>
    <t>本楼栋总面积/均价</t>
  </si>
  <si>
    <t>本栋待销售住宅共190套。本次办理销售住宅10套，销售住宅总建筑面积：977.18㎡，套内面积：797.88㎡，分摊面积：179.3㎡，销售均价：8031.21元/㎡（建筑面积）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</si>
  <si>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</si>
  <si>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</si>
  <si>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</si>
  <si>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</si>
  <si>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</si>
  <si>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</si>
  <si>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t>销售价格备案编号：[2023] 138号</t>
  </si>
  <si>
    <t>22层</t>
  </si>
  <si>
    <t>本栋待销售住宅共190套。本次办理销售住宅1套，销售住宅总建筑面积：117.6㎡，套内面积：96.02㎡，分摊面积：21.58㎡，销售均价：7498元/㎡（建筑面积）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</si>
</sst>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u/>
      <sz val="12"/>
      <name val="仿宋_GB2312"/>
      <charset val="134"/>
    </font>
    <font>
      <vertAlign val="superscript"/>
      <sz val="12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5" fillId="0" borderId="2" xfId="49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5"/>
  <sheetViews>
    <sheetView tabSelected="1" workbookViewId="0">
      <selection activeCell="S19" sqref="S19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>
      <c r="A4" s="9" t="s">
        <v>1</v>
      </c>
      <c r="B4" s="9"/>
      <c r="C4" s="9"/>
      <c r="D4" s="9"/>
      <c r="E4" s="10"/>
      <c r="F4" s="9"/>
      <c r="G4" s="9"/>
      <c r="H4" s="9"/>
      <c r="I4" s="25"/>
      <c r="J4" s="25"/>
      <c r="K4" s="11" t="s">
        <v>2</v>
      </c>
      <c r="L4" s="11" t="s">
        <v>3</v>
      </c>
      <c r="M4" s="11"/>
      <c r="N4" s="11"/>
      <c r="O4" s="11"/>
    </row>
    <row r="5" spans="1:15">
      <c r="A5" s="6"/>
      <c r="B5" s="11"/>
      <c r="C5" s="11"/>
      <c r="D5" s="11"/>
      <c r="E5" s="12"/>
      <c r="F5" s="11"/>
      <c r="G5" s="11"/>
      <c r="H5" s="7"/>
      <c r="I5" s="7"/>
      <c r="J5" s="7"/>
      <c r="K5" s="7" t="s">
        <v>4</v>
      </c>
      <c r="L5" s="11" t="s">
        <v>5</v>
      </c>
      <c r="M5" s="11"/>
      <c r="N5" s="11"/>
      <c r="O5" s="11"/>
    </row>
    <row r="6" spans="1:15">
      <c r="A6" s="13" t="s">
        <v>6</v>
      </c>
      <c r="B6" s="13"/>
      <c r="C6" s="13"/>
      <c r="D6" s="13"/>
      <c r="E6" s="14"/>
      <c r="F6" s="13"/>
      <c r="G6" s="13"/>
      <c r="H6" s="13"/>
      <c r="I6" s="6"/>
      <c r="J6" s="6"/>
      <c r="K6" s="11" t="s">
        <v>7</v>
      </c>
      <c r="L6" s="26">
        <v>45280</v>
      </c>
      <c r="M6" s="11"/>
      <c r="N6" s="11"/>
      <c r="O6" s="11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1" customFormat="1" ht="33" customHeight="1" spans="1:15">
      <c r="A8" s="18">
        <f>ROW()-7</f>
        <v>1</v>
      </c>
      <c r="B8" s="19" t="s">
        <v>23</v>
      </c>
      <c r="C8" s="19">
        <v>1201</v>
      </c>
      <c r="D8" s="20" t="s">
        <v>24</v>
      </c>
      <c r="E8" s="18" t="s">
        <v>25</v>
      </c>
      <c r="F8" s="18">
        <v>3</v>
      </c>
      <c r="G8" s="27">
        <v>101.1</v>
      </c>
      <c r="H8" s="33">
        <v>18.54</v>
      </c>
      <c r="I8" s="27">
        <v>82.56</v>
      </c>
      <c r="J8" s="27">
        <v>7136.81</v>
      </c>
      <c r="K8" s="35">
        <f>J8*1.05</f>
        <v>7493.6505</v>
      </c>
      <c r="L8" s="36">
        <v>721531.7</v>
      </c>
      <c r="M8" s="36">
        <f>K8*G8</f>
        <v>757608.06555</v>
      </c>
      <c r="N8" s="29" t="s">
        <v>26</v>
      </c>
      <c r="O8" s="29" t="s">
        <v>27</v>
      </c>
    </row>
    <row r="9" s="32" customFormat="1" ht="27" customHeight="1" spans="1:15">
      <c r="A9" s="18">
        <f>ROW()-7</f>
        <v>2</v>
      </c>
      <c r="B9" s="19" t="s">
        <v>23</v>
      </c>
      <c r="C9" s="19">
        <v>2001</v>
      </c>
      <c r="D9" s="19" t="s">
        <v>28</v>
      </c>
      <c r="E9" s="18" t="s">
        <v>25</v>
      </c>
      <c r="F9" s="18">
        <v>3</v>
      </c>
      <c r="G9" s="27">
        <v>101.1</v>
      </c>
      <c r="H9" s="33">
        <v>18.54</v>
      </c>
      <c r="I9" s="27">
        <v>82.56</v>
      </c>
      <c r="J9" s="33">
        <v>7274.8</v>
      </c>
      <c r="K9" s="35">
        <f>J9*1.05</f>
        <v>7638.54</v>
      </c>
      <c r="L9" s="37">
        <v>735481.95</v>
      </c>
      <c r="M9" s="36">
        <f t="shared" ref="M9:M17" si="0">K9*G9</f>
        <v>772256.394</v>
      </c>
      <c r="N9" s="29" t="s">
        <v>26</v>
      </c>
      <c r="O9" s="29" t="s">
        <v>27</v>
      </c>
    </row>
    <row r="10" s="32" customFormat="1" ht="27" customHeight="1" spans="1:15">
      <c r="A10" s="18">
        <f>ROW()-7</f>
        <v>3</v>
      </c>
      <c r="B10" s="19" t="s">
        <v>29</v>
      </c>
      <c r="C10" s="19">
        <v>502</v>
      </c>
      <c r="D10" s="20" t="s">
        <v>30</v>
      </c>
      <c r="E10" s="18" t="s">
        <v>31</v>
      </c>
      <c r="F10" s="18">
        <v>3</v>
      </c>
      <c r="G10" s="27">
        <v>102</v>
      </c>
      <c r="H10" s="33">
        <v>18.72</v>
      </c>
      <c r="I10" s="27">
        <v>83.28</v>
      </c>
      <c r="J10" s="27">
        <v>7404.48</v>
      </c>
      <c r="K10" s="35">
        <f>J10*1.05</f>
        <v>7774.704</v>
      </c>
      <c r="L10" s="36">
        <v>755256.9</v>
      </c>
      <c r="M10" s="36">
        <f t="shared" si="0"/>
        <v>793019.808</v>
      </c>
      <c r="N10" s="29" t="s">
        <v>26</v>
      </c>
      <c r="O10" s="29" t="s">
        <v>27</v>
      </c>
    </row>
    <row r="11" s="32" customFormat="1" ht="27" customHeight="1" spans="1:15">
      <c r="A11" s="18">
        <f t="shared" ref="A11:A17" si="1">ROW()-7</f>
        <v>4</v>
      </c>
      <c r="B11" s="19" t="s">
        <v>29</v>
      </c>
      <c r="C11" s="19">
        <v>1702</v>
      </c>
      <c r="D11" s="20" t="s">
        <v>32</v>
      </c>
      <c r="E11" s="18" t="s">
        <v>31</v>
      </c>
      <c r="F11" s="18">
        <v>3</v>
      </c>
      <c r="G11" s="27">
        <v>102</v>
      </c>
      <c r="H11" s="33">
        <v>18.72</v>
      </c>
      <c r="I11" s="27">
        <v>83.28</v>
      </c>
      <c r="J11" s="27">
        <v>7657.45</v>
      </c>
      <c r="K11" s="35">
        <f>J11*1.05</f>
        <v>8040.3225</v>
      </c>
      <c r="L11" s="36">
        <v>781060.05</v>
      </c>
      <c r="M11" s="36">
        <f t="shared" si="0"/>
        <v>820112.895</v>
      </c>
      <c r="N11" s="29" t="s">
        <v>26</v>
      </c>
      <c r="O11" s="29" t="s">
        <v>27</v>
      </c>
    </row>
    <row r="12" s="32" customFormat="1" ht="27" customHeight="1" spans="1:15">
      <c r="A12" s="18">
        <f t="shared" si="1"/>
        <v>5</v>
      </c>
      <c r="B12" s="19" t="s">
        <v>29</v>
      </c>
      <c r="C12" s="19">
        <v>603</v>
      </c>
      <c r="D12" s="20" t="s">
        <v>33</v>
      </c>
      <c r="E12" s="18" t="s">
        <v>34</v>
      </c>
      <c r="F12" s="18">
        <v>3</v>
      </c>
      <c r="G12" s="27">
        <v>63.55</v>
      </c>
      <c r="H12" s="27">
        <v>11.66</v>
      </c>
      <c r="I12" s="27">
        <v>51.89</v>
      </c>
      <c r="J12" s="27">
        <v>7999.01</v>
      </c>
      <c r="K12" s="35">
        <f t="shared" ref="K12:K17" si="2">J12*1.05</f>
        <v>8398.9605</v>
      </c>
      <c r="L12" s="36">
        <v>508337.06</v>
      </c>
      <c r="M12" s="36">
        <f t="shared" si="0"/>
        <v>533753.939775</v>
      </c>
      <c r="N12" s="29" t="s">
        <v>26</v>
      </c>
      <c r="O12" s="29" t="s">
        <v>27</v>
      </c>
    </row>
    <row r="13" s="32" customFormat="1" ht="27" customHeight="1" spans="1:15">
      <c r="A13" s="18">
        <f t="shared" si="1"/>
        <v>6</v>
      </c>
      <c r="B13" s="19" t="s">
        <v>29</v>
      </c>
      <c r="C13" s="19">
        <v>2603</v>
      </c>
      <c r="D13" s="20" t="s">
        <v>35</v>
      </c>
      <c r="E13" s="18" t="s">
        <v>34</v>
      </c>
      <c r="F13" s="18">
        <v>3</v>
      </c>
      <c r="G13" s="27">
        <v>63.55</v>
      </c>
      <c r="H13" s="27">
        <v>11.66</v>
      </c>
      <c r="I13" s="27">
        <v>51.89</v>
      </c>
      <c r="J13" s="27">
        <v>8412.96</v>
      </c>
      <c r="K13" s="35">
        <f t="shared" si="2"/>
        <v>8833.608</v>
      </c>
      <c r="L13" s="36">
        <v>534643.85</v>
      </c>
      <c r="M13" s="36">
        <f t="shared" si="0"/>
        <v>561375.7884</v>
      </c>
      <c r="N13" s="29" t="s">
        <v>26</v>
      </c>
      <c r="O13" s="29" t="s">
        <v>27</v>
      </c>
    </row>
    <row r="14" s="32" customFormat="1" ht="27" customHeight="1" spans="1:15">
      <c r="A14" s="18">
        <f t="shared" si="1"/>
        <v>7</v>
      </c>
      <c r="B14" s="19" t="s">
        <v>29</v>
      </c>
      <c r="C14" s="19">
        <v>1905</v>
      </c>
      <c r="D14" s="20" t="s">
        <v>36</v>
      </c>
      <c r="E14" s="18" t="s">
        <v>31</v>
      </c>
      <c r="F14" s="18">
        <v>3</v>
      </c>
      <c r="G14" s="33">
        <v>120.3</v>
      </c>
      <c r="H14" s="27">
        <v>22.08</v>
      </c>
      <c r="I14" s="27">
        <v>98.22</v>
      </c>
      <c r="J14" s="27">
        <v>7787.61</v>
      </c>
      <c r="K14" s="35">
        <f t="shared" si="2"/>
        <v>8176.9905</v>
      </c>
      <c r="L14" s="36">
        <v>936849.64</v>
      </c>
      <c r="M14" s="36">
        <f t="shared" si="0"/>
        <v>983691.95715</v>
      </c>
      <c r="N14" s="29" t="s">
        <v>26</v>
      </c>
      <c r="O14" s="29" t="s">
        <v>27</v>
      </c>
    </row>
    <row r="15" s="32" customFormat="1" ht="27" customHeight="1" spans="1:15">
      <c r="A15" s="18">
        <f t="shared" si="1"/>
        <v>8</v>
      </c>
      <c r="B15" s="19" t="s">
        <v>29</v>
      </c>
      <c r="C15" s="19">
        <v>2705</v>
      </c>
      <c r="D15" s="20" t="s">
        <v>37</v>
      </c>
      <c r="E15" s="18" t="s">
        <v>31</v>
      </c>
      <c r="F15" s="18">
        <v>3</v>
      </c>
      <c r="G15" s="33">
        <v>120.3</v>
      </c>
      <c r="H15" s="27">
        <v>22.08</v>
      </c>
      <c r="I15" s="27">
        <v>98.22</v>
      </c>
      <c r="J15" s="27">
        <v>7971.59</v>
      </c>
      <c r="K15" s="35">
        <f t="shared" si="2"/>
        <v>8370.1695</v>
      </c>
      <c r="L15" s="36">
        <v>958982.39</v>
      </c>
      <c r="M15" s="36">
        <f t="shared" si="0"/>
        <v>1006931.39085</v>
      </c>
      <c r="N15" s="29" t="s">
        <v>26</v>
      </c>
      <c r="O15" s="29" t="s">
        <v>27</v>
      </c>
    </row>
    <row r="16" s="32" customFormat="1" ht="27" customHeight="1" spans="1:15">
      <c r="A16" s="18">
        <f t="shared" si="1"/>
        <v>9</v>
      </c>
      <c r="B16" s="19" t="s">
        <v>29</v>
      </c>
      <c r="C16" s="19">
        <v>1406</v>
      </c>
      <c r="D16" s="20" t="s">
        <v>38</v>
      </c>
      <c r="E16" s="18" t="s">
        <v>31</v>
      </c>
      <c r="F16" s="18">
        <v>3</v>
      </c>
      <c r="G16" s="27">
        <v>101.64</v>
      </c>
      <c r="H16" s="27">
        <v>18.65</v>
      </c>
      <c r="I16" s="27">
        <v>82.99</v>
      </c>
      <c r="J16" s="27">
        <v>7379.03</v>
      </c>
      <c r="K16" s="35">
        <f t="shared" si="2"/>
        <v>7747.9815</v>
      </c>
      <c r="L16" s="36">
        <v>750004.89</v>
      </c>
      <c r="M16" s="36">
        <f t="shared" si="0"/>
        <v>787504.83966</v>
      </c>
      <c r="N16" s="29" t="s">
        <v>26</v>
      </c>
      <c r="O16" s="29" t="s">
        <v>27</v>
      </c>
    </row>
    <row r="17" s="32" customFormat="1" ht="27" customHeight="1" spans="1:15">
      <c r="A17" s="18">
        <f t="shared" si="1"/>
        <v>10</v>
      </c>
      <c r="B17" s="19" t="s">
        <v>29</v>
      </c>
      <c r="C17" s="19">
        <v>2706</v>
      </c>
      <c r="D17" s="20" t="s">
        <v>39</v>
      </c>
      <c r="E17" s="18" t="s">
        <v>31</v>
      </c>
      <c r="F17" s="18">
        <v>3</v>
      </c>
      <c r="G17" s="27">
        <v>101.64</v>
      </c>
      <c r="H17" s="27">
        <v>18.65</v>
      </c>
      <c r="I17" s="27">
        <v>82.99</v>
      </c>
      <c r="J17" s="27">
        <v>7792.99</v>
      </c>
      <c r="K17" s="35">
        <f t="shared" si="2"/>
        <v>8182.6395</v>
      </c>
      <c r="L17" s="36">
        <v>792079.19</v>
      </c>
      <c r="M17" s="36">
        <f t="shared" si="0"/>
        <v>831683.47878</v>
      </c>
      <c r="N17" s="29" t="s">
        <v>26</v>
      </c>
      <c r="O17" s="29" t="s">
        <v>27</v>
      </c>
    </row>
    <row r="18" ht="27" customHeight="1" spans="1:15">
      <c r="A18" s="22" t="s">
        <v>40</v>
      </c>
      <c r="B18" s="22"/>
      <c r="C18" s="22"/>
      <c r="D18" s="22"/>
      <c r="E18" s="23"/>
      <c r="F18" s="22"/>
      <c r="G18" s="34">
        <f>SUM(G8:G17)</f>
        <v>977.18</v>
      </c>
      <c r="H18" s="34">
        <f>SUM(H8:H17)</f>
        <v>179.3</v>
      </c>
      <c r="I18" s="34">
        <f>SUM(I8:I17)</f>
        <v>797.88</v>
      </c>
      <c r="J18" s="34">
        <f>L18/G18</f>
        <v>7648.77261098262</v>
      </c>
      <c r="K18" s="34">
        <f>M18/G18</f>
        <v>8031.21078733192</v>
      </c>
      <c r="L18" s="38">
        <f>SUM(L8:L17)</f>
        <v>7474227.62</v>
      </c>
      <c r="M18" s="38">
        <f>SUM(M8:M17)</f>
        <v>7847938.557165</v>
      </c>
      <c r="N18" s="29" t="s">
        <v>26</v>
      </c>
      <c r="O18" s="29" t="s">
        <v>27</v>
      </c>
    </row>
    <row r="19" s="2" customFormat="1" ht="39" customHeight="1" spans="1:15">
      <c r="A19" s="23" t="s">
        <v>41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32" customHeight="1" spans="1:15">
      <c r="A20" s="24" t="s">
        <v>42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23" customHeight="1" spans="1:15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6"/>
    </row>
    <row r="22" spans="1: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6"/>
    </row>
    <row r="23" spans="1:15">
      <c r="A23" s="11" t="s">
        <v>44</v>
      </c>
      <c r="B23" s="11"/>
      <c r="C23" s="6"/>
      <c r="D23" s="7"/>
      <c r="E23" s="8"/>
      <c r="F23" s="7"/>
      <c r="G23" s="7"/>
      <c r="H23" s="7"/>
      <c r="I23" s="7"/>
      <c r="J23" s="7"/>
      <c r="K23" s="7"/>
      <c r="L23" s="30" t="s">
        <v>45</v>
      </c>
      <c r="M23" s="30"/>
      <c r="N23" s="7"/>
      <c r="O23" s="7"/>
    </row>
    <row r="24" spans="1:15">
      <c r="A24" s="6"/>
      <c r="B24" s="7"/>
      <c r="C24" s="7"/>
      <c r="D24" s="7"/>
      <c r="E24" s="8"/>
      <c r="F24" s="7"/>
      <c r="G24" s="7"/>
      <c r="H24" s="7"/>
      <c r="I24" s="7"/>
      <c r="J24" s="7"/>
      <c r="K24" s="7"/>
      <c r="L24" s="6"/>
      <c r="M24" s="7"/>
      <c r="N24" s="7"/>
      <c r="O24" s="7"/>
    </row>
    <row r="25" spans="1:15">
      <c r="A25" s="11" t="s">
        <v>46</v>
      </c>
      <c r="B25" s="11"/>
      <c r="C25" s="11"/>
      <c r="D25" s="11"/>
      <c r="E25" s="12"/>
      <c r="F25" s="11"/>
      <c r="G25" s="6"/>
      <c r="H25" s="7"/>
      <c r="I25" s="7"/>
      <c r="J25" s="7"/>
      <c r="K25" s="7"/>
      <c r="L25" s="7" t="s">
        <v>47</v>
      </c>
      <c r="M25" s="31"/>
      <c r="N25" s="6"/>
      <c r="O25" s="7"/>
    </row>
  </sheetData>
  <mergeCells count="11">
    <mergeCell ref="B2:O2"/>
    <mergeCell ref="L4:O4"/>
    <mergeCell ref="L5:O5"/>
    <mergeCell ref="A6:H6"/>
    <mergeCell ref="L6:O6"/>
    <mergeCell ref="A18:F18"/>
    <mergeCell ref="A19:O19"/>
    <mergeCell ref="A20:O20"/>
    <mergeCell ref="A21:N21"/>
    <mergeCell ref="A23:B23"/>
    <mergeCell ref="A25:F25"/>
  </mergeCells>
  <conditionalFormatting sqref="N8">
    <cfRule type="cellIs" dxfId="0" priority="16" operator="equal">
      <formula>"已售"</formula>
    </cfRule>
  </conditionalFormatting>
  <conditionalFormatting sqref="N9">
    <cfRule type="cellIs" dxfId="0" priority="11" operator="equal">
      <formula>"已售"</formula>
    </cfRule>
  </conditionalFormatting>
  <conditionalFormatting sqref="N10">
    <cfRule type="cellIs" dxfId="0" priority="10" operator="equal">
      <formula>"已售"</formula>
    </cfRule>
  </conditionalFormatting>
  <conditionalFormatting sqref="N11">
    <cfRule type="cellIs" dxfId="0" priority="8" operator="equal">
      <formula>"已售"</formula>
    </cfRule>
  </conditionalFormatting>
  <conditionalFormatting sqref="N12">
    <cfRule type="cellIs" dxfId="0" priority="6" operator="equal">
      <formula>"已售"</formula>
    </cfRule>
  </conditionalFormatting>
  <conditionalFormatting sqref="N13">
    <cfRule type="cellIs" dxfId="0" priority="5" operator="equal">
      <formula>"已售"</formula>
    </cfRule>
  </conditionalFormatting>
  <conditionalFormatting sqref="N14">
    <cfRule type="cellIs" dxfId="0" priority="4" operator="equal">
      <formula>"已售"</formula>
    </cfRule>
  </conditionalFormatting>
  <conditionalFormatting sqref="N15">
    <cfRule type="cellIs" dxfId="0" priority="3" operator="equal">
      <formula>"已售"</formula>
    </cfRule>
  </conditionalFormatting>
  <conditionalFormatting sqref="N16">
    <cfRule type="cellIs" dxfId="0" priority="2" operator="equal">
      <formula>"已售"</formula>
    </cfRule>
  </conditionalFormatting>
  <conditionalFormatting sqref="N17">
    <cfRule type="cellIs" dxfId="0" priority="1" operator="equal">
      <formula>"已售"</formula>
    </cfRule>
  </conditionalFormatting>
  <conditionalFormatting sqref="N18">
    <cfRule type="cellIs" dxfId="0" priority="9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workbookViewId="0">
      <selection activeCell="J19" sqref="J19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6"/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>
      <c r="A4" s="9" t="s">
        <v>1</v>
      </c>
      <c r="B4" s="9"/>
      <c r="C4" s="9"/>
      <c r="D4" s="9"/>
      <c r="E4" s="10"/>
      <c r="F4" s="9"/>
      <c r="G4" s="9"/>
      <c r="H4" s="9"/>
      <c r="I4" s="25"/>
      <c r="J4" s="25"/>
      <c r="K4" s="11" t="s">
        <v>2</v>
      </c>
      <c r="L4" s="11" t="s">
        <v>3</v>
      </c>
      <c r="M4" s="11"/>
      <c r="N4" s="11"/>
      <c r="O4" s="11"/>
    </row>
    <row r="5" spans="1:15">
      <c r="A5" s="6"/>
      <c r="B5" s="11"/>
      <c r="C5" s="11"/>
      <c r="D5" s="11"/>
      <c r="E5" s="12"/>
      <c r="F5" s="11"/>
      <c r="G5" s="11"/>
      <c r="H5" s="7"/>
      <c r="I5" s="7"/>
      <c r="J5" s="7"/>
      <c r="K5" s="7" t="s">
        <v>4</v>
      </c>
      <c r="L5" s="11" t="s">
        <v>5</v>
      </c>
      <c r="M5" s="11"/>
      <c r="N5" s="11"/>
      <c r="O5" s="11"/>
    </row>
    <row r="6" spans="1:15">
      <c r="A6" s="13" t="s">
        <v>48</v>
      </c>
      <c r="B6" s="13"/>
      <c r="C6" s="13"/>
      <c r="D6" s="13"/>
      <c r="E6" s="14"/>
      <c r="F6" s="13"/>
      <c r="G6" s="13"/>
      <c r="H6" s="13"/>
      <c r="I6" s="6"/>
      <c r="J6" s="6"/>
      <c r="K6" s="11" t="s">
        <v>7</v>
      </c>
      <c r="L6" s="26">
        <v>45280</v>
      </c>
      <c r="M6" s="11"/>
      <c r="N6" s="11"/>
      <c r="O6" s="11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1" customFormat="1" ht="27" customHeight="1" spans="1:15">
      <c r="A8" s="18">
        <f>ROW()-7</f>
        <v>1</v>
      </c>
      <c r="B8" s="19" t="s">
        <v>29</v>
      </c>
      <c r="C8" s="19">
        <v>2204</v>
      </c>
      <c r="D8" s="20" t="s">
        <v>49</v>
      </c>
      <c r="E8" s="18" t="s">
        <v>31</v>
      </c>
      <c r="F8" s="18">
        <v>3</v>
      </c>
      <c r="G8" s="21">
        <v>117.6</v>
      </c>
      <c r="H8" s="21">
        <v>21.58</v>
      </c>
      <c r="I8" s="21">
        <v>96.02</v>
      </c>
      <c r="J8" s="27">
        <v>7892.32</v>
      </c>
      <c r="K8" s="21">
        <v>7498</v>
      </c>
      <c r="L8" s="27">
        <v>928137.36</v>
      </c>
      <c r="M8" s="28">
        <v>881765</v>
      </c>
      <c r="N8" s="29" t="s">
        <v>26</v>
      </c>
      <c r="O8" s="29" t="s">
        <v>27</v>
      </c>
    </row>
    <row r="9" ht="27" customHeight="1" spans="1:15">
      <c r="A9" s="22" t="s">
        <v>40</v>
      </c>
      <c r="B9" s="22"/>
      <c r="C9" s="22"/>
      <c r="D9" s="22"/>
      <c r="E9" s="23"/>
      <c r="F9" s="22"/>
      <c r="G9" s="21">
        <f t="shared" ref="G9:I9" si="0">SUM(G8:G8)</f>
        <v>117.6</v>
      </c>
      <c r="H9" s="21">
        <f t="shared" si="0"/>
        <v>21.58</v>
      </c>
      <c r="I9" s="21">
        <f t="shared" si="0"/>
        <v>96.02</v>
      </c>
      <c r="J9" s="27">
        <v>7892.32</v>
      </c>
      <c r="K9" s="21">
        <v>7498</v>
      </c>
      <c r="L9" s="27">
        <f>SUM(L8:L8)</f>
        <v>928137.36</v>
      </c>
      <c r="M9" s="28">
        <v>881765</v>
      </c>
      <c r="N9" s="29" t="s">
        <v>26</v>
      </c>
      <c r="O9" s="29" t="s">
        <v>27</v>
      </c>
    </row>
    <row r="10" s="2" customFormat="1" ht="39" customHeight="1" spans="1:15">
      <c r="A10" s="23" t="s">
        <v>50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32" customHeight="1" spans="1:15">
      <c r="A11" s="24" t="s">
        <v>42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23" customHeight="1" spans="1:15">
      <c r="A12" s="12" t="s">
        <v>43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6"/>
    </row>
    <row r="13" spans="1: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6"/>
    </row>
    <row r="14" spans="1:15">
      <c r="A14" s="11" t="s">
        <v>44</v>
      </c>
      <c r="B14" s="11"/>
      <c r="C14" s="6"/>
      <c r="D14" s="7"/>
      <c r="E14" s="8"/>
      <c r="F14" s="7"/>
      <c r="G14" s="7"/>
      <c r="H14" s="7"/>
      <c r="I14" s="7"/>
      <c r="J14" s="7"/>
      <c r="K14" s="7"/>
      <c r="L14" s="30" t="s">
        <v>45</v>
      </c>
      <c r="M14" s="30"/>
      <c r="N14" s="7"/>
      <c r="O14" s="7"/>
    </row>
    <row r="15" spans="1:15">
      <c r="A15" s="6"/>
      <c r="B15" s="7"/>
      <c r="C15" s="7"/>
      <c r="D15" s="7"/>
      <c r="E15" s="8"/>
      <c r="F15" s="7"/>
      <c r="G15" s="7"/>
      <c r="H15" s="7"/>
      <c r="I15" s="7"/>
      <c r="J15" s="7"/>
      <c r="K15" s="7"/>
      <c r="L15" s="6"/>
      <c r="M15" s="7"/>
      <c r="N15" s="7"/>
      <c r="O15" s="7"/>
    </row>
    <row r="16" spans="1:15">
      <c r="A16" s="11" t="s">
        <v>46</v>
      </c>
      <c r="B16" s="11"/>
      <c r="C16" s="11"/>
      <c r="D16" s="11"/>
      <c r="E16" s="12"/>
      <c r="F16" s="11"/>
      <c r="G16" s="6"/>
      <c r="H16" s="7"/>
      <c r="I16" s="7"/>
      <c r="J16" s="7"/>
      <c r="K16" s="7"/>
      <c r="L16" s="7" t="s">
        <v>47</v>
      </c>
      <c r="M16" s="31"/>
      <c r="N16" s="6"/>
      <c r="O16" s="7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上调</vt:lpstr>
      <vt:lpstr>下调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2024-01-02T07:09:10Z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2C4D99A2A34846AB936F423DC2496EDD_13</vt:lpwstr>
  </property>
</Properties>
</file>