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18栋 1套 上浮 5% " sheetId="17" r:id="rId1"/>
    <sheet name="21栋 1套 上浮 4%  " sheetId="19" r:id="rId2"/>
    <sheet name="21栋 1套 上浮 5%  (2)" sheetId="18" r:id="rId3"/>
    <sheet name="21栋 1套 上浮 5% " sheetId="16" r:id="rId4"/>
  </sheets>
  <definedNames>
    <definedName name="_xlnm._FilterDatabase" localSheetId="0" hidden="1">'18栋 1套 上浮 5% '!$A$7:$N$10</definedName>
    <definedName name="_xlnm._FilterDatabase" localSheetId="1" hidden="1">'21栋 1套 上浮 4%  '!$A$7:$N$10</definedName>
    <definedName name="_xlnm._FilterDatabase" localSheetId="2" hidden="1">'21栋 1套 上浮 5%  (2)'!$A$7:$N$11</definedName>
    <definedName name="_xlnm._FilterDatabase" localSheetId="3" hidden="1">'21栋 1套 上浮 5% '!$A$7:$N$10</definedName>
    <definedName name="_xlnm.Print_Area" localSheetId="3">'21栋 1套 上浮 5% '!$A$1:$O$17</definedName>
    <definedName name="_xlnm.Print_Titles" localSheetId="3">'21栋 1套 上浮 5% '!$7:$7</definedName>
    <definedName name="_xlnm.Print_Area" localSheetId="0">'18栋 1套 上浮 5% '!$A$1:$O$17</definedName>
    <definedName name="_xlnm.Print_Titles" localSheetId="0">'18栋 1套 上浮 5% '!$7:$7</definedName>
    <definedName name="_xlnm.Print_Area" localSheetId="2">'21栋 1套 上浮 5%  (2)'!$A$1:$O$18</definedName>
    <definedName name="_xlnm.Print_Titles" localSheetId="2">'21栋 1套 上浮 5%  (2)'!$7:$7</definedName>
    <definedName name="_xlnm.Print_Area" localSheetId="1">'21栋 1套 上浮 4%  '!$A$1:$O$17</definedName>
    <definedName name="_xlnm.Print_Titles" localSheetId="1">'21栋 1套 上浮 4%  '!$7:$7</definedName>
  </definedNames>
  <calcPr calcId="144525"/>
</workbook>
</file>

<file path=xl/sharedStrings.xml><?xml version="1.0" encoding="utf-8"?>
<sst xmlns="http://schemas.openxmlformats.org/spreadsheetml/2006/main" count="145" uniqueCount="43">
  <si>
    <t>商品房销售价目表</t>
  </si>
  <si>
    <r>
      <t>房地产开发企业名称或中介服务机构名称：</t>
    </r>
    <r>
      <rPr>
        <u/>
        <sz val="12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</si>
  <si>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</si>
  <si>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</t>
  </si>
  <si>
    <t>地址：</t>
  </si>
  <si>
    <t>佛冈县汤塘镇汤塘村(清远勤天酒店管理有限公司)内</t>
  </si>
  <si>
    <t>销售价格备案编号：[2023]135号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</si>
  <si>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</si>
  <si>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</si>
  <si>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</si>
  <si>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</si>
  <si>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</si>
  <si>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</si>
  <si>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</si>
  <si>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</si>
  <si>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</si>
  <si>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</si>
  <si>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t>原建筑面积单价（元/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</si>
  <si>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</si>
  <si>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</si>
  <si>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</si>
  <si>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</si>
  <si>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</si>
  <si>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18栋</t>
  </si>
  <si>
    <t>602房</t>
  </si>
  <si>
    <t>一居室</t>
  </si>
  <si>
    <t>现售</t>
  </si>
  <si>
    <t>毛坯</t>
  </si>
  <si>
    <t>合计</t>
  </si>
  <si>
    <t>本楼栋总面积/均价</t>
  </si>
  <si>
    <r>
      <t>本栋销售住宅共180 套，本次申请住宅共1套，销售住宅总建筑面积：54.06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，套内面积：41.47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，分摊面积：12.59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，销售均价：8954.23元/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（建筑面积）、11672.67元/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</si>
  <si>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</si>
  <si>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</si>
  <si>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</si>
  <si>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</si>
  <si>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21栋</t>
  </si>
  <si>
    <t>2308房</t>
  </si>
  <si>
    <r>
      <t>本栋销售住宅共180 套，本次申请住宅共1套，销售住宅总建筑面积：55.91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，套内面积：42.74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，分摊面积：13.17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，销售均价：9988.16元/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（建筑面积）、 13065.93元/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（套内建筑面积）</t>
    </r>
  </si>
  <si>
    <t>1207房</t>
  </si>
  <si>
    <t>1608房</t>
  </si>
  <si>
    <r>
      <t>本栋销售住宅共180 套，本次申请住宅共2套，销售住宅总建筑面积：95.22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，套内面积：72.79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，分摊面积：22.43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，销售均价：9813.3元/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（建筑面积）、12845.38元/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（套内建筑面积）</t>
    </r>
  </si>
  <si>
    <t>1607房</t>
  </si>
  <si>
    <r>
      <t>本栋销售住宅共180 套，本次申请住宅共1套，销售住宅总建筑面积：39.31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，套内面积：30.05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，分摊面积：9.26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，销售均价：9440元/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（建筑面积）、12966.41元/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</si>
</sst>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  <numFmt numFmtId="177" formatCode="0.00_ "/>
    <numFmt numFmtId="178" formatCode="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6"/>
      <color rgb="FFFF000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u/>
      <sz val="12"/>
      <color theme="1"/>
      <name val="仿宋_GB2312"/>
      <charset val="134"/>
    </font>
    <font>
      <vertAlign val="superscript"/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L15" sqref="L1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1" customHeight="1" spans="1:15">
      <c r="A6" s="11" t="s">
        <v>6</v>
      </c>
      <c r="B6" s="11"/>
      <c r="C6" s="11"/>
      <c r="D6" s="11"/>
      <c r="E6" s="11"/>
      <c r="F6" s="11"/>
      <c r="G6" s="11"/>
      <c r="H6" s="11"/>
      <c r="I6" s="9"/>
      <c r="J6" s="10" t="s">
        <v>7</v>
      </c>
      <c r="K6" s="32">
        <v>45274</v>
      </c>
      <c r="L6" s="32"/>
      <c r="M6" s="33"/>
      <c r="N6" s="32"/>
      <c r="O6" s="32"/>
    </row>
    <row r="7" s="2" customFormat="1" ht="57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27" customHeight="1" spans="1:15">
      <c r="A8" s="14">
        <v>1</v>
      </c>
      <c r="B8" s="13" t="s">
        <v>23</v>
      </c>
      <c r="C8" s="13" t="s">
        <v>24</v>
      </c>
      <c r="D8" s="13">
        <v>6</v>
      </c>
      <c r="E8" s="13" t="s">
        <v>25</v>
      </c>
      <c r="F8" s="15">
        <v>2.95</v>
      </c>
      <c r="G8" s="13">
        <v>54.06</v>
      </c>
      <c r="H8" s="13">
        <v>12.59</v>
      </c>
      <c r="I8" s="13">
        <v>41.47</v>
      </c>
      <c r="J8" s="13">
        <v>8527.84</v>
      </c>
      <c r="K8" s="34">
        <f>J8*105%</f>
        <v>8954.232</v>
      </c>
      <c r="L8" s="34">
        <v>461014.9</v>
      </c>
      <c r="M8" s="34">
        <f>G8*K8</f>
        <v>484065.78192</v>
      </c>
      <c r="N8" s="14" t="s">
        <v>26</v>
      </c>
      <c r="O8" s="14" t="s">
        <v>27</v>
      </c>
    </row>
    <row r="9" s="3" customFormat="1" ht="28" customHeight="1" spans="1:15">
      <c r="A9" s="16" t="s">
        <v>28</v>
      </c>
      <c r="B9" s="17" t="s">
        <v>29</v>
      </c>
      <c r="C9" s="18"/>
      <c r="D9" s="18"/>
      <c r="E9" s="18"/>
      <c r="F9" s="19"/>
      <c r="G9" s="13">
        <f>SUM(G8:G8)</f>
        <v>54.06</v>
      </c>
      <c r="H9" s="13">
        <f>SUM(H8:H8)</f>
        <v>12.59</v>
      </c>
      <c r="I9" s="13">
        <f>SUM(I8:I8)</f>
        <v>41.47</v>
      </c>
      <c r="J9" s="13">
        <f>AVERAGE(J8:J8)</f>
        <v>8527.84</v>
      </c>
      <c r="K9" s="34">
        <f>AVERAGE(K8:K8)</f>
        <v>8954.232</v>
      </c>
      <c r="L9" s="34">
        <v>461014.9</v>
      </c>
      <c r="M9" s="34">
        <v>484065.78192</v>
      </c>
      <c r="N9" s="14"/>
      <c r="O9" s="14"/>
    </row>
    <row r="10" s="1" customFormat="1" ht="33.95" customHeight="1" spans="1:15">
      <c r="A10" s="20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6"/>
      <c r="O10" s="37"/>
    </row>
    <row r="11" s="1" customFormat="1" ht="15.95" customHeight="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38"/>
      <c r="L11" s="38"/>
      <c r="M11" s="22"/>
      <c r="N11" s="22"/>
      <c r="O11" s="30"/>
    </row>
    <row r="12" s="1" customFormat="1" spans="1:1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9"/>
      <c r="L12" s="39"/>
      <c r="M12" s="40"/>
      <c r="N12" s="23"/>
      <c r="O12" s="9"/>
    </row>
    <row r="13" s="1" customFormat="1" ht="33" customHeight="1" spans="1:1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31"/>
      <c r="L13" s="31"/>
      <c r="M13" s="41"/>
      <c r="N13" s="24"/>
      <c r="O13" s="9"/>
    </row>
    <row r="14" spans="1:14">
      <c r="A14" s="25"/>
      <c r="B14" s="25"/>
      <c r="C14" s="25"/>
      <c r="D14" s="25"/>
      <c r="E14" s="25"/>
      <c r="F14" s="25"/>
      <c r="G14" s="25"/>
      <c r="H14" s="25"/>
      <c r="I14" s="42"/>
      <c r="J14" s="25"/>
      <c r="K14" s="43"/>
      <c r="L14" s="43"/>
      <c r="M14" s="44"/>
      <c r="N14" s="25"/>
    </row>
    <row r="15" spans="1:12">
      <c r="A15" s="26" t="s">
        <v>33</v>
      </c>
      <c r="B15" s="26"/>
      <c r="K15" s="45"/>
      <c r="L15" s="45"/>
    </row>
    <row r="17" spans="1:12">
      <c r="A17" s="26" t="s">
        <v>34</v>
      </c>
      <c r="B17" s="26"/>
      <c r="C17" s="26"/>
      <c r="D17" s="26"/>
      <c r="E17" s="26"/>
      <c r="F17" s="26"/>
      <c r="K17" s="45"/>
      <c r="L17" s="4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K18" sqref="K18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1" customHeight="1" spans="1:15">
      <c r="A6" s="11" t="s">
        <v>6</v>
      </c>
      <c r="B6" s="11"/>
      <c r="C6" s="11"/>
      <c r="D6" s="11"/>
      <c r="E6" s="11"/>
      <c r="F6" s="11"/>
      <c r="G6" s="11"/>
      <c r="H6" s="11"/>
      <c r="I6" s="9"/>
      <c r="J6" s="10" t="s">
        <v>7</v>
      </c>
      <c r="K6" s="32">
        <v>45274</v>
      </c>
      <c r="L6" s="32"/>
      <c r="M6" s="33"/>
      <c r="N6" s="32"/>
      <c r="O6" s="32"/>
    </row>
    <row r="7" s="2" customFormat="1" ht="57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28" customHeight="1" spans="1:15">
      <c r="A8" s="14">
        <v>1</v>
      </c>
      <c r="B8" s="13" t="s">
        <v>35</v>
      </c>
      <c r="C8" s="13" t="s">
        <v>36</v>
      </c>
      <c r="D8" s="13">
        <v>23</v>
      </c>
      <c r="E8" s="46" t="s">
        <v>25</v>
      </c>
      <c r="F8" s="15">
        <v>2.95</v>
      </c>
      <c r="G8" s="13">
        <v>55.91</v>
      </c>
      <c r="H8" s="13">
        <v>13.17</v>
      </c>
      <c r="I8" s="13">
        <v>42.74</v>
      </c>
      <c r="J8" s="34">
        <v>9604</v>
      </c>
      <c r="K8" s="34">
        <f>J8*104%</f>
        <v>9988.16</v>
      </c>
      <c r="L8" s="34">
        <v>536960</v>
      </c>
      <c r="M8" s="34">
        <f>G8*K8</f>
        <v>558438.0256</v>
      </c>
      <c r="N8" s="14" t="s">
        <v>26</v>
      </c>
      <c r="O8" s="14" t="s">
        <v>27</v>
      </c>
    </row>
    <row r="9" s="3" customFormat="1" ht="28" customHeight="1" spans="1:15">
      <c r="A9" s="16" t="s">
        <v>28</v>
      </c>
      <c r="B9" s="17" t="s">
        <v>29</v>
      </c>
      <c r="C9" s="18"/>
      <c r="D9" s="18"/>
      <c r="E9" s="18"/>
      <c r="F9" s="19"/>
      <c r="G9" s="13">
        <f t="shared" ref="G9:I9" si="0">SUM(G8:G8)</f>
        <v>55.91</v>
      </c>
      <c r="H9" s="13">
        <f t="shared" si="0"/>
        <v>13.17</v>
      </c>
      <c r="I9" s="13">
        <f t="shared" si="0"/>
        <v>42.74</v>
      </c>
      <c r="J9" s="34">
        <f>AVERAGE(J8:J8)</f>
        <v>9604</v>
      </c>
      <c r="K9" s="34">
        <f>AVERAGE(K8:K8)</f>
        <v>9988.16</v>
      </c>
      <c r="L9" s="34">
        <v>536960</v>
      </c>
      <c r="M9" s="34">
        <f>G9*K9</f>
        <v>558438.0256</v>
      </c>
      <c r="N9" s="14"/>
      <c r="O9" s="14"/>
    </row>
    <row r="10" s="1" customFormat="1" ht="33.95" customHeight="1" spans="1:15">
      <c r="A10" s="20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6"/>
      <c r="O10" s="37"/>
    </row>
    <row r="11" s="1" customFormat="1" ht="15.95" customHeight="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38"/>
      <c r="L11" s="38"/>
      <c r="M11" s="22"/>
      <c r="N11" s="22"/>
      <c r="O11" s="30"/>
    </row>
    <row r="12" s="1" customFormat="1" spans="1:1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9"/>
      <c r="L12" s="39"/>
      <c r="M12" s="40"/>
      <c r="N12" s="23"/>
      <c r="O12" s="9"/>
    </row>
    <row r="13" s="1" customFormat="1" ht="33" customHeight="1" spans="1:1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31"/>
      <c r="L13" s="31"/>
      <c r="M13" s="41"/>
      <c r="N13" s="24"/>
      <c r="O13" s="9"/>
    </row>
    <row r="14" spans="1: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3"/>
      <c r="L14" s="43"/>
      <c r="M14" s="44"/>
      <c r="N14" s="25"/>
    </row>
    <row r="15" spans="1:12">
      <c r="A15" s="26" t="s">
        <v>33</v>
      </c>
      <c r="B15" s="26"/>
      <c r="C15" s="4"/>
      <c r="D15" s="4"/>
      <c r="E15" s="4"/>
      <c r="F15" s="4"/>
      <c r="G15" s="4"/>
      <c r="H15" s="4"/>
      <c r="I15" s="4"/>
      <c r="J15" s="4"/>
      <c r="K15" s="45"/>
      <c r="L15" s="45"/>
    </row>
    <row r="17" spans="1:12">
      <c r="A17" s="26" t="s">
        <v>34</v>
      </c>
      <c r="B17" s="26"/>
      <c r="C17" s="26"/>
      <c r="D17" s="26"/>
      <c r="E17" s="26"/>
      <c r="F17" s="26"/>
      <c r="G17" s="4"/>
      <c r="H17" s="4"/>
      <c r="I17" s="4"/>
      <c r="J17" s="4"/>
      <c r="K17" s="45"/>
      <c r="L17" s="4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zoomScale="115" zoomScaleNormal="115" workbookViewId="0">
      <pane ySplit="7" topLeftCell="A8" activePane="bottomLeft" state="frozen"/>
      <selection/>
      <selection pane="bottomLeft" activeCell="K16" sqref="K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1" customHeight="1" spans="1:15">
      <c r="A6" s="11" t="s">
        <v>6</v>
      </c>
      <c r="B6" s="11"/>
      <c r="C6" s="11"/>
      <c r="D6" s="11"/>
      <c r="E6" s="11"/>
      <c r="F6" s="11"/>
      <c r="G6" s="11"/>
      <c r="H6" s="11"/>
      <c r="I6" s="9"/>
      <c r="J6" s="10" t="s">
        <v>7</v>
      </c>
      <c r="K6" s="32">
        <v>45274</v>
      </c>
      <c r="L6" s="32"/>
      <c r="M6" s="33"/>
      <c r="N6" s="32"/>
      <c r="O6" s="32"/>
    </row>
    <row r="7" s="2" customFormat="1" ht="57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27" customHeight="1" spans="1:15">
      <c r="A8" s="14">
        <v>1</v>
      </c>
      <c r="B8" s="13" t="s">
        <v>35</v>
      </c>
      <c r="C8" s="13" t="s">
        <v>38</v>
      </c>
      <c r="D8" s="13">
        <v>12</v>
      </c>
      <c r="E8" s="13" t="s">
        <v>25</v>
      </c>
      <c r="F8" s="15">
        <v>2.95</v>
      </c>
      <c r="G8" s="13">
        <v>39.31</v>
      </c>
      <c r="H8" s="13">
        <v>9.26</v>
      </c>
      <c r="I8" s="13">
        <v>30.05</v>
      </c>
      <c r="J8" s="13">
        <v>9312</v>
      </c>
      <c r="K8" s="34">
        <f>J8*105%</f>
        <v>9777.6</v>
      </c>
      <c r="L8" s="35">
        <v>366055</v>
      </c>
      <c r="M8" s="34">
        <f>G8*K8</f>
        <v>384357.456</v>
      </c>
      <c r="N8" s="14" t="s">
        <v>26</v>
      </c>
      <c r="O8" s="14" t="s">
        <v>27</v>
      </c>
    </row>
    <row r="9" s="2" customFormat="1" ht="28" customHeight="1" spans="1:15">
      <c r="A9" s="14">
        <v>2</v>
      </c>
      <c r="B9" s="13" t="s">
        <v>35</v>
      </c>
      <c r="C9" s="13" t="s">
        <v>39</v>
      </c>
      <c r="D9" s="13">
        <v>16</v>
      </c>
      <c r="E9" s="46" t="s">
        <v>25</v>
      </c>
      <c r="F9" s="15">
        <v>2.95</v>
      </c>
      <c r="G9" s="13">
        <v>55.91</v>
      </c>
      <c r="H9" s="13">
        <v>13.17</v>
      </c>
      <c r="I9" s="13">
        <v>42.74</v>
      </c>
      <c r="J9" s="34">
        <v>9380</v>
      </c>
      <c r="K9" s="34">
        <f>J9*105%</f>
        <v>9849</v>
      </c>
      <c r="L9" s="35">
        <v>524436</v>
      </c>
      <c r="M9" s="34">
        <f>G9*K9</f>
        <v>550657.59</v>
      </c>
      <c r="N9" s="14" t="s">
        <v>26</v>
      </c>
      <c r="O9" s="14" t="s">
        <v>27</v>
      </c>
    </row>
    <row r="10" s="3" customFormat="1" ht="28" customHeight="1" spans="1:15">
      <c r="A10" s="16" t="s">
        <v>28</v>
      </c>
      <c r="B10" s="17" t="s">
        <v>29</v>
      </c>
      <c r="C10" s="18"/>
      <c r="D10" s="18"/>
      <c r="E10" s="18"/>
      <c r="F10" s="19"/>
      <c r="G10" s="13">
        <f t="shared" ref="G10:I10" si="0">SUM(G8:G9)</f>
        <v>95.22</v>
      </c>
      <c r="H10" s="13">
        <f t="shared" si="0"/>
        <v>22.43</v>
      </c>
      <c r="I10" s="13">
        <f t="shared" si="0"/>
        <v>72.79</v>
      </c>
      <c r="J10" s="34">
        <f>AVERAGE(J8:J9)</f>
        <v>9346</v>
      </c>
      <c r="K10" s="34">
        <f>AVERAGE(K8:K9)</f>
        <v>9813.3</v>
      </c>
      <c r="L10" s="35">
        <f>SUM(L8:L9)</f>
        <v>890491</v>
      </c>
      <c r="M10" s="34">
        <f>SUM(M8:M9)</f>
        <v>935015.046</v>
      </c>
      <c r="N10" s="14"/>
      <c r="O10" s="14"/>
    </row>
    <row r="11" s="1" customFormat="1" ht="33.95" customHeight="1" spans="1:15">
      <c r="A11" s="20" t="s">
        <v>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6"/>
      <c r="O11" s="37"/>
    </row>
    <row r="12" s="1" customFormat="1" ht="15.95" customHeight="1" spans="1: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38"/>
      <c r="L12" s="38"/>
      <c r="M12" s="22"/>
      <c r="N12" s="22"/>
      <c r="O12" s="30"/>
    </row>
    <row r="13" s="1" customFormat="1" spans="1:15">
      <c r="A13" s="23" t="s">
        <v>31</v>
      </c>
      <c r="B13" s="23"/>
      <c r="C13" s="23"/>
      <c r="D13" s="23"/>
      <c r="E13" s="23"/>
      <c r="F13" s="23"/>
      <c r="G13" s="23"/>
      <c r="H13" s="23"/>
      <c r="I13" s="23"/>
      <c r="J13" s="23"/>
      <c r="K13" s="39"/>
      <c r="L13" s="39"/>
      <c r="M13" s="40"/>
      <c r="N13" s="23"/>
      <c r="O13" s="9"/>
    </row>
    <row r="14" s="1" customFormat="1" ht="33" customHeight="1" spans="1:15">
      <c r="A14" s="24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31"/>
      <c r="L14" s="31"/>
      <c r="M14" s="41"/>
      <c r="N14" s="24"/>
      <c r="O14" s="9"/>
    </row>
    <row r="15" spans="1:14">
      <c r="A15" s="25"/>
      <c r="B15" s="25"/>
      <c r="C15" s="25"/>
      <c r="D15" s="25"/>
      <c r="E15" s="25"/>
      <c r="F15" s="25"/>
      <c r="G15" s="25"/>
      <c r="H15" s="25"/>
      <c r="I15" s="42"/>
      <c r="J15" s="25"/>
      <c r="K15" s="43"/>
      <c r="L15" s="43"/>
      <c r="M15" s="44"/>
      <c r="N15" s="25"/>
    </row>
    <row r="16" spans="1:12">
      <c r="A16" s="26" t="s">
        <v>33</v>
      </c>
      <c r="B16" s="26"/>
      <c r="K16" s="45"/>
      <c r="L16" s="45"/>
    </row>
    <row r="18" spans="1:12">
      <c r="A18" s="26" t="s">
        <v>34</v>
      </c>
      <c r="B18" s="26"/>
      <c r="C18" s="26"/>
      <c r="D18" s="26"/>
      <c r="E18" s="26"/>
      <c r="F18" s="26"/>
      <c r="K18" s="45"/>
      <c r="L18" s="45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M15" sqref="M1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1" customHeight="1" spans="1:15">
      <c r="A6" s="11" t="s">
        <v>6</v>
      </c>
      <c r="B6" s="11"/>
      <c r="C6" s="11"/>
      <c r="D6" s="11"/>
      <c r="E6" s="11"/>
      <c r="F6" s="11"/>
      <c r="G6" s="11"/>
      <c r="H6" s="11"/>
      <c r="I6" s="9"/>
      <c r="J6" s="10" t="s">
        <v>7</v>
      </c>
      <c r="K6" s="32">
        <v>45274</v>
      </c>
      <c r="L6" s="32"/>
      <c r="M6" s="33"/>
      <c r="N6" s="32"/>
      <c r="O6" s="32"/>
    </row>
    <row r="7" s="2" customFormat="1" ht="57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27" customHeight="1" spans="1:15">
      <c r="A8" s="14">
        <v>1</v>
      </c>
      <c r="B8" s="13" t="s">
        <v>35</v>
      </c>
      <c r="C8" s="13" t="s">
        <v>41</v>
      </c>
      <c r="D8" s="13">
        <v>16</v>
      </c>
      <c r="E8" s="13" t="s">
        <v>25</v>
      </c>
      <c r="F8" s="15">
        <v>2.95</v>
      </c>
      <c r="G8" s="13">
        <v>39.31</v>
      </c>
      <c r="H8" s="13">
        <v>9.26</v>
      </c>
      <c r="I8" s="13">
        <v>30.05</v>
      </c>
      <c r="J8" s="13">
        <v>9440</v>
      </c>
      <c r="K8" s="34">
        <f>J8*105%</f>
        <v>9912</v>
      </c>
      <c r="L8" s="35">
        <v>371086</v>
      </c>
      <c r="M8" s="34">
        <f>G8*K8</f>
        <v>389640.72</v>
      </c>
      <c r="N8" s="14" t="s">
        <v>26</v>
      </c>
      <c r="O8" s="14" t="s">
        <v>27</v>
      </c>
    </row>
    <row r="9" s="3" customFormat="1" ht="28" customHeight="1" spans="1:15">
      <c r="A9" s="16" t="s">
        <v>28</v>
      </c>
      <c r="B9" s="17" t="s">
        <v>29</v>
      </c>
      <c r="C9" s="18"/>
      <c r="D9" s="18"/>
      <c r="E9" s="18"/>
      <c r="F9" s="19"/>
      <c r="G9" s="13">
        <f>SUM(G8:G8)</f>
        <v>39.31</v>
      </c>
      <c r="H9" s="13">
        <f>SUM(H8:H8)</f>
        <v>9.26</v>
      </c>
      <c r="I9" s="13">
        <f>SUM(I8:I8)</f>
        <v>30.05</v>
      </c>
      <c r="J9" s="13">
        <f>AVERAGE(J8:J8)</f>
        <v>9440</v>
      </c>
      <c r="K9" s="34">
        <f>AVERAGE(K8:K8)</f>
        <v>9912</v>
      </c>
      <c r="L9" s="35">
        <v>371086</v>
      </c>
      <c r="M9" s="34">
        <f>G9*K9</f>
        <v>389640.72</v>
      </c>
      <c r="N9" s="14"/>
      <c r="O9" s="14"/>
    </row>
    <row r="10" s="1" customFormat="1" ht="33.95" customHeight="1" spans="1:15">
      <c r="A10" s="20" t="s">
        <v>42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6"/>
      <c r="O10" s="37"/>
    </row>
    <row r="11" s="1" customFormat="1" ht="15.95" customHeight="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38"/>
      <c r="L11" s="38"/>
      <c r="M11" s="22"/>
      <c r="N11" s="22"/>
      <c r="O11" s="30"/>
    </row>
    <row r="12" s="1" customFormat="1" spans="1:1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9"/>
      <c r="L12" s="39"/>
      <c r="M12" s="40"/>
      <c r="N12" s="23"/>
      <c r="O12" s="9"/>
    </row>
    <row r="13" s="1" customFormat="1" ht="33" customHeight="1" spans="1:1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31"/>
      <c r="L13" s="31"/>
      <c r="M13" s="41"/>
      <c r="N13" s="24"/>
      <c r="O13" s="9"/>
    </row>
    <row r="14" spans="1:14">
      <c r="A14" s="25"/>
      <c r="B14" s="25"/>
      <c r="C14" s="25"/>
      <c r="D14" s="25"/>
      <c r="E14" s="25"/>
      <c r="F14" s="25"/>
      <c r="G14" s="25"/>
      <c r="H14" s="25"/>
      <c r="I14" s="42"/>
      <c r="J14" s="25"/>
      <c r="K14" s="43"/>
      <c r="L14" s="43"/>
      <c r="M14" s="44"/>
      <c r="N14" s="25"/>
    </row>
    <row r="15" spans="1:12">
      <c r="A15" s="26" t="s">
        <v>33</v>
      </c>
      <c r="B15" s="26"/>
      <c r="K15" s="45"/>
      <c r="L15" s="45"/>
    </row>
    <row r="17" spans="1:12">
      <c r="A17" s="26" t="s">
        <v>34</v>
      </c>
      <c r="B17" s="26"/>
      <c r="C17" s="26"/>
      <c r="D17" s="26"/>
      <c r="E17" s="26"/>
      <c r="F17" s="26"/>
      <c r="K17" s="45"/>
      <c r="L17" s="4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18栋 1套 上浮 5% </vt:lpstr>
      <vt:lpstr>21栋 1套 上浮 4%  </vt:lpstr>
      <vt:lpstr>21栋 1套 上浮 5%  (2)</vt:lpstr>
      <vt:lpstr>21栋 1套 上浮 5%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2024-01-02T03:51:29Z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  <property fmtid="{D5CDD505-2E9C-101B-9397-08002B2CF9AE}" pid="4" name="KSOReadingLayout">
    <vt:bool>true</vt:bool>
  </property>
</Properties>
</file>