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activeTab="3"/>
  </bookViews>
  <sheets>
    <sheet name="18栋 1套 上浮 5% " sheetId="17" r:id="rId1"/>
    <sheet name="21栋 1套 上浮 4%  " sheetId="19" r:id="rId2"/>
    <sheet name="21栋 1套 上浮 5%  (2)" sheetId="18" r:id="rId3"/>
    <sheet name="21栋 1套 上浮 5% " sheetId="16" r:id="rId4"/>
  </sheets>
  <definedNames>
    <definedName name="_xlnm._FilterDatabase" localSheetId="0" hidden="1">'18栋 1套 上浮 5% '!$A$7:$N$10</definedName>
    <definedName name="_xlnm._FilterDatabase" localSheetId="1" hidden="1">'21栋 1套 上浮 4%  '!$A$7:$N$10</definedName>
    <definedName name="_xlnm._FilterDatabase" localSheetId="2" hidden="1">'21栋 1套 上浮 5%  (2)'!$A$7:$N$11</definedName>
    <definedName name="_xlnm._FilterDatabase" localSheetId="3" hidden="1">'21栋 1套 上浮 5% '!$A$7:$N$10</definedName>
    <definedName name="_xlnm.Print_Area" localSheetId="3">'21栋 1套 上浮 5% '!$A$1:$O$17</definedName>
    <definedName name="_xlnm.Print_Titles" localSheetId="3">'21栋 1套 上浮 5% '!$7:$7</definedName>
    <definedName name="_xlnm.Print_Area" localSheetId="0">'18栋 1套 上浮 5% '!$A$1:$O$17</definedName>
    <definedName name="_xlnm.Print_Titles" localSheetId="0">'18栋 1套 上浮 5% '!$7:$7</definedName>
    <definedName name="_xlnm.Print_Area" localSheetId="2">'21栋 1套 上浮 5%  (2)'!$A$1:$O$18</definedName>
    <definedName name="_xlnm.Print_Titles" localSheetId="2">'21栋 1套 上浮 5%  (2)'!$7:$7</definedName>
    <definedName name="_xlnm.Print_Area" localSheetId="1">'21栋 1套 上浮 4%  '!$A$1:$O$17</definedName>
    <definedName name="_xlnm.Print_Titles" localSheetId="1">'21栋 1套 上浮 4%  '!$7:$7</definedName>
  </definedNames>
  <calcPr calcId="144525"/>
</workbook>
</file>

<file path=xl/sharedStrings.xml><?xml version="1.0" encoding="utf-8"?>
<sst xmlns="http://schemas.openxmlformats.org/spreadsheetml/2006/main" count="145" uniqueCount="43">
  <si>
    <t>商品房销售价目表</t>
  </si>
  <si>
    <r>
      <t>房地产开发企业名称或中介服务机构名称：</t>
    </r>
    <r>
      <rPr>
        <u/>
        <sz val="12"/>
        <color theme="1"/>
        <rFont val="仿宋_GB2312"/>
        <charset val="134"/>
      </rPr>
      <t xml:space="preserve">  佛冈勤天房地产开发有限公司          </t>
    </r>
  </si>
  <si>
    <t>项目名称：</t>
  </si>
  <si>
    <t>勤天凤凰谷温泉花园</t>
  </si>
  <si>
    <t>地址：</t>
  </si>
  <si>
    <t>佛冈县汤塘镇汤塘村(清远勤天酒店管理有限公司)内</t>
  </si>
  <si>
    <t>销售价格备案编号：[2023]135号</t>
  </si>
  <si>
    <t>日期：</t>
  </si>
  <si>
    <t>序号</t>
  </si>
  <si>
    <t>幢（栋）号</t>
  </si>
  <si>
    <t>房号</t>
  </si>
  <si>
    <t>楼层</t>
  </si>
  <si>
    <t>户型</t>
  </si>
  <si>
    <t>层高（m）</t>
  </si>
  <si>
    <r>
      <t>建筑面积（m</t>
    </r>
    <r>
      <rPr>
        <vertAlign val="superscript"/>
        <sz val="12"/>
        <color theme="1"/>
        <rFont val="仿宋_GB2312"/>
        <charset val="134"/>
      </rPr>
      <t>2</t>
    </r>
    <r>
      <rPr>
        <sz val="12"/>
        <color theme="1"/>
        <rFont val="仿宋_GB2312"/>
        <charset val="134"/>
      </rPr>
      <t>）</t>
    </r>
  </si>
  <si>
    <r>
      <t>分摊的共有建筑面积（m</t>
    </r>
    <r>
      <rPr>
        <vertAlign val="superscript"/>
        <sz val="12"/>
        <color theme="1"/>
        <rFont val="仿宋_GB2312"/>
        <charset val="134"/>
      </rPr>
      <t>2</t>
    </r>
    <r>
      <rPr>
        <sz val="12"/>
        <color theme="1"/>
        <rFont val="仿宋_GB2312"/>
        <charset val="134"/>
      </rPr>
      <t>）</t>
    </r>
  </si>
  <si>
    <r>
      <t>套内建筑面积（m</t>
    </r>
    <r>
      <rPr>
        <vertAlign val="superscript"/>
        <sz val="12"/>
        <color theme="1"/>
        <rFont val="仿宋_GB2312"/>
        <charset val="134"/>
      </rPr>
      <t>2</t>
    </r>
    <r>
      <rPr>
        <sz val="12"/>
        <color theme="1"/>
        <rFont val="仿宋_GB2312"/>
        <charset val="134"/>
      </rPr>
      <t>）</t>
    </r>
  </si>
  <si>
    <r>
      <t>原建筑面积单价（元/</t>
    </r>
    <r>
      <rPr>
        <sz val="12"/>
        <color theme="1"/>
        <rFont val="宋体"/>
        <charset val="134"/>
      </rPr>
      <t>㎡</t>
    </r>
    <r>
      <rPr>
        <sz val="12"/>
        <color theme="1"/>
        <rFont val="仿宋_GB2312"/>
        <charset val="134"/>
      </rPr>
      <t>）</t>
    </r>
  </si>
  <si>
    <r>
      <t>现建筑面积单价（元/</t>
    </r>
    <r>
      <rPr>
        <sz val="12"/>
        <color theme="1"/>
        <rFont val="宋体"/>
        <charset val="134"/>
      </rPr>
      <t>㎡</t>
    </r>
    <r>
      <rPr>
        <sz val="12"/>
        <color theme="1"/>
        <rFont val="仿宋_GB2312"/>
        <charset val="134"/>
      </rPr>
      <t>）</t>
    </r>
  </si>
  <si>
    <t>原总售价（元）</t>
  </si>
  <si>
    <t>现总售价（元）</t>
  </si>
  <si>
    <t>销售状态</t>
  </si>
  <si>
    <t>备注</t>
  </si>
  <si>
    <t>18栋</t>
  </si>
  <si>
    <t>602房</t>
  </si>
  <si>
    <t>一居室</t>
  </si>
  <si>
    <t>现售</t>
  </si>
  <si>
    <t>毛坯</t>
  </si>
  <si>
    <t>合计</t>
  </si>
  <si>
    <t>本楼栋总面积/均价</t>
  </si>
  <si>
    <r>
      <t>本栋销售住宅共180 套，本次申请住宅共1套，销售住宅总建筑面积：54.06</t>
    </r>
    <r>
      <rPr>
        <sz val="12"/>
        <color theme="1"/>
        <rFont val="宋体"/>
        <charset val="134"/>
      </rPr>
      <t>㎡</t>
    </r>
    <r>
      <rPr>
        <sz val="12"/>
        <color theme="1"/>
        <rFont val="仿宋_GB2312"/>
        <charset val="134"/>
      </rPr>
      <t>，套内面积：41.47</t>
    </r>
    <r>
      <rPr>
        <sz val="12"/>
        <color theme="1"/>
        <rFont val="宋体"/>
        <charset val="134"/>
      </rPr>
      <t>㎡</t>
    </r>
    <r>
      <rPr>
        <sz val="12"/>
        <color theme="1"/>
        <rFont val="仿宋_GB2312"/>
        <charset val="134"/>
      </rPr>
      <t>，分摊面积：12.59</t>
    </r>
    <r>
      <rPr>
        <sz val="12"/>
        <color theme="1"/>
        <rFont val="宋体"/>
        <charset val="134"/>
      </rPr>
      <t>㎡</t>
    </r>
    <r>
      <rPr>
        <sz val="12"/>
        <color theme="1"/>
        <rFont val="仿宋_GB2312"/>
        <charset val="134"/>
      </rPr>
      <t>，销售均价：8954.23元/</t>
    </r>
    <r>
      <rPr>
        <sz val="12"/>
        <color theme="1"/>
        <rFont val="宋体"/>
        <charset val="134"/>
      </rPr>
      <t>㎡</t>
    </r>
    <r>
      <rPr>
        <sz val="12"/>
        <color theme="1"/>
        <rFont val="仿宋_GB2312"/>
        <charset val="134"/>
      </rPr>
      <t>（建筑面积）、11672.67元/</t>
    </r>
    <r>
      <rPr>
        <sz val="12"/>
        <color theme="1"/>
        <rFont val="宋体"/>
        <charset val="134"/>
      </rPr>
      <t>㎡</t>
    </r>
    <r>
      <rPr>
        <sz val="12"/>
        <color theme="1"/>
        <rFont val="仿宋_GB2312"/>
        <charset val="134"/>
      </rPr>
      <t>（套内建筑面积）</t>
    </r>
  </si>
  <si>
    <t>注：1、销售价格构成包括合理的开发建设成本、费用、税金和利润等。与商品房配套建设的各项基础设施，包括供水、供电、供气、通讯、有线电视、安全监控系统、信报箱等建设费用，一律计入开发建设成本，不得在房价外另行收取。</t>
  </si>
  <si>
    <t xml:space="preserve">    2、建筑面积=套内建筑面积+分摊的共有建筑面积。</t>
  </si>
  <si>
    <t>监制机关：</t>
  </si>
  <si>
    <t>价格举报投诉电话：12345</t>
  </si>
  <si>
    <t>21栋</t>
  </si>
  <si>
    <t>2308房</t>
  </si>
  <si>
    <r>
      <t>本栋销售住宅共180 套，本次申请住宅共1套，销售住宅总建筑面积：55.91</t>
    </r>
    <r>
      <rPr>
        <sz val="12"/>
        <color theme="1"/>
        <rFont val="宋体"/>
        <charset val="134"/>
      </rPr>
      <t>㎡</t>
    </r>
    <r>
      <rPr>
        <sz val="12"/>
        <color theme="1"/>
        <rFont val="仿宋_GB2312"/>
        <charset val="134"/>
      </rPr>
      <t>，套内面积：42.74</t>
    </r>
    <r>
      <rPr>
        <sz val="12"/>
        <color theme="1"/>
        <rFont val="宋体"/>
        <charset val="134"/>
      </rPr>
      <t>㎡</t>
    </r>
    <r>
      <rPr>
        <sz val="12"/>
        <color theme="1"/>
        <rFont val="仿宋_GB2312"/>
        <charset val="134"/>
      </rPr>
      <t>，分摊面积：13.17</t>
    </r>
    <r>
      <rPr>
        <sz val="12"/>
        <color theme="1"/>
        <rFont val="宋体"/>
        <charset val="134"/>
      </rPr>
      <t>㎡</t>
    </r>
    <r>
      <rPr>
        <sz val="12"/>
        <color theme="1"/>
        <rFont val="仿宋_GB2312"/>
        <charset val="134"/>
      </rPr>
      <t>，销售均价：9988.16元/</t>
    </r>
    <r>
      <rPr>
        <sz val="12"/>
        <color theme="1"/>
        <rFont val="宋体"/>
        <charset val="134"/>
      </rPr>
      <t>㎡</t>
    </r>
    <r>
      <rPr>
        <sz val="12"/>
        <color theme="1"/>
        <rFont val="仿宋_GB2312"/>
        <charset val="134"/>
      </rPr>
      <t>（建筑面积）、 13065.93元/</t>
    </r>
    <r>
      <rPr>
        <sz val="12"/>
        <color theme="1"/>
        <rFont val="宋体"/>
        <charset val="134"/>
      </rPr>
      <t>㎡</t>
    </r>
    <r>
      <rPr>
        <sz val="12"/>
        <color theme="1"/>
        <rFont val="仿宋_GB2312"/>
        <charset val="134"/>
      </rPr>
      <t>（套内建筑面积）</t>
    </r>
  </si>
  <si>
    <t>1207房</t>
  </si>
  <si>
    <t>1608房</t>
  </si>
  <si>
    <r>
      <t>本栋销售住宅共180 套，本次申请住宅共2套，销售住宅总建筑面积：95.22</t>
    </r>
    <r>
      <rPr>
        <sz val="12"/>
        <color theme="1"/>
        <rFont val="宋体"/>
        <charset val="134"/>
      </rPr>
      <t>㎡</t>
    </r>
    <r>
      <rPr>
        <sz val="12"/>
        <color theme="1"/>
        <rFont val="仿宋_GB2312"/>
        <charset val="134"/>
      </rPr>
      <t>，套内面积：72.79</t>
    </r>
    <r>
      <rPr>
        <sz val="12"/>
        <color theme="1"/>
        <rFont val="宋体"/>
        <charset val="134"/>
      </rPr>
      <t>㎡</t>
    </r>
    <r>
      <rPr>
        <sz val="12"/>
        <color theme="1"/>
        <rFont val="仿宋_GB2312"/>
        <charset val="134"/>
      </rPr>
      <t>，分摊面积：22.43</t>
    </r>
    <r>
      <rPr>
        <sz val="12"/>
        <color theme="1"/>
        <rFont val="宋体"/>
        <charset val="134"/>
      </rPr>
      <t>㎡</t>
    </r>
    <r>
      <rPr>
        <sz val="12"/>
        <color theme="1"/>
        <rFont val="仿宋_GB2312"/>
        <charset val="134"/>
      </rPr>
      <t>，销售均价：9813.3元/</t>
    </r>
    <r>
      <rPr>
        <sz val="12"/>
        <color theme="1"/>
        <rFont val="宋体"/>
        <charset val="134"/>
      </rPr>
      <t>㎡</t>
    </r>
    <r>
      <rPr>
        <sz val="12"/>
        <color theme="1"/>
        <rFont val="仿宋_GB2312"/>
        <charset val="134"/>
      </rPr>
      <t>（建筑面积）、12845.38元/</t>
    </r>
    <r>
      <rPr>
        <sz val="12"/>
        <color theme="1"/>
        <rFont val="宋体"/>
        <charset val="134"/>
      </rPr>
      <t>㎡</t>
    </r>
    <r>
      <rPr>
        <sz val="12"/>
        <color theme="1"/>
        <rFont val="仿宋_GB2312"/>
        <charset val="134"/>
      </rPr>
      <t>（套内建筑面积）</t>
    </r>
  </si>
  <si>
    <t>1607房</t>
  </si>
  <si>
    <r>
      <t>本栋销售住宅共180 套，本次申请住宅共1套，销售住宅总建筑面积：39.31</t>
    </r>
    <r>
      <rPr>
        <sz val="12"/>
        <color theme="1"/>
        <rFont val="宋体"/>
        <charset val="134"/>
      </rPr>
      <t>㎡</t>
    </r>
    <r>
      <rPr>
        <sz val="12"/>
        <color theme="1"/>
        <rFont val="仿宋_GB2312"/>
        <charset val="134"/>
      </rPr>
      <t>，套内面积：30.05</t>
    </r>
    <r>
      <rPr>
        <sz val="12"/>
        <color theme="1"/>
        <rFont val="宋体"/>
        <charset val="134"/>
      </rPr>
      <t>㎡</t>
    </r>
    <r>
      <rPr>
        <sz val="12"/>
        <color theme="1"/>
        <rFont val="仿宋_GB2312"/>
        <charset val="134"/>
      </rPr>
      <t>，分摊面积：9.26</t>
    </r>
    <r>
      <rPr>
        <sz val="12"/>
        <color theme="1"/>
        <rFont val="宋体"/>
        <charset val="134"/>
      </rPr>
      <t>㎡</t>
    </r>
    <r>
      <rPr>
        <sz val="12"/>
        <color theme="1"/>
        <rFont val="仿宋_GB2312"/>
        <charset val="134"/>
      </rPr>
      <t>，销售均价：9440元/</t>
    </r>
    <r>
      <rPr>
        <sz val="12"/>
        <color theme="1"/>
        <rFont val="宋体"/>
        <charset val="134"/>
      </rPr>
      <t>㎡</t>
    </r>
    <r>
      <rPr>
        <sz val="12"/>
        <color theme="1"/>
        <rFont val="仿宋_GB2312"/>
        <charset val="134"/>
      </rPr>
      <t>（建筑面积）、12966.41元/</t>
    </r>
    <r>
      <rPr>
        <sz val="12"/>
        <color theme="1"/>
        <rFont val="宋体"/>
        <charset val="134"/>
      </rPr>
      <t>㎡</t>
    </r>
    <r>
      <rPr>
        <sz val="12"/>
        <color theme="1"/>
        <rFont val="仿宋_GB2312"/>
        <charset val="134"/>
      </rPr>
      <t>（套内建筑面积）</t>
    </r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</si>
</sst>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yyyy&quot;年&quot;m&quot;月&quot;d&quot;日&quot;;@"/>
    <numFmt numFmtId="43" formatCode="_ * #,##0.00_ ;_ * \-#,##0.00_ ;_ * &quot;-&quot;??_ ;_ @_ "/>
    <numFmt numFmtId="177" formatCode="0.00_ "/>
    <numFmt numFmtId="178" formatCode="0_ "/>
  </numFmts>
  <fonts count="32">
    <font>
      <sz val="12"/>
      <name val="宋体"/>
      <charset val="134"/>
    </font>
    <font>
      <sz val="12"/>
      <color theme="1"/>
      <name val="宋体"/>
      <charset val="134"/>
    </font>
    <font>
      <sz val="13"/>
      <color theme="1"/>
      <name val="宋体"/>
      <charset val="134"/>
    </font>
    <font>
      <sz val="12"/>
      <name val="仿宋_GB2312"/>
      <charset val="134"/>
    </font>
    <font>
      <sz val="12"/>
      <color rgb="FFFF0000"/>
      <name val="仿宋_GB2312"/>
      <charset val="134"/>
    </font>
    <font>
      <sz val="16"/>
      <name val="仿宋_GB2312"/>
      <charset val="134"/>
    </font>
    <font>
      <sz val="12"/>
      <color theme="1"/>
      <name val="仿宋_GB2312"/>
      <charset val="134"/>
    </font>
    <font>
      <sz val="12"/>
      <color theme="1"/>
      <name val="仿宋_GB2312"/>
      <charset val="0"/>
    </font>
    <font>
      <sz val="16"/>
      <color rgb="FFFF0000"/>
      <name val="仿宋_GB2312"/>
      <charset val="134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0"/>
      <color indexed="8"/>
      <name val="Arial"/>
      <charset val="0"/>
    </font>
    <font>
      <u/>
      <sz val="12"/>
      <color theme="1"/>
      <name val="仿宋_GB2312"/>
      <charset val="134"/>
    </font>
    <font>
      <vertAlign val="superscript"/>
      <sz val="12"/>
      <color theme="1"/>
      <name val="仿宋_GB2312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9" fillId="10" borderId="9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17" borderId="11" applyNumberFormat="0" applyFon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2" fillId="0" borderId="13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24" fillId="21" borderId="14" applyNumberFormat="0" applyAlignment="0" applyProtection="0">
      <alignment vertical="center"/>
    </xf>
    <xf numFmtId="0" fontId="27" fillId="21" borderId="9" applyNumberFormat="0" applyAlignment="0" applyProtection="0">
      <alignment vertical="center"/>
    </xf>
    <xf numFmtId="0" fontId="23" fillId="19" borderId="12" applyNumberFormat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29" fillId="0" borderId="0"/>
  </cellStyleXfs>
  <cellXfs count="47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2" borderId="0" xfId="0" applyFont="1" applyFill="1">
      <alignment vertical="center"/>
    </xf>
    <xf numFmtId="0" fontId="2" fillId="2" borderId="0" xfId="0" applyFont="1" applyFill="1" applyAlignment="1">
      <alignment vertical="center" shrinkToFit="1"/>
    </xf>
    <xf numFmtId="0" fontId="3" fillId="0" borderId="0" xfId="0" applyFont="1">
      <alignment vertical="center"/>
    </xf>
    <xf numFmtId="177" fontId="4" fillId="0" borderId="0" xfId="0" applyNumberFormat="1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2" borderId="2" xfId="0" applyFont="1" applyFill="1" applyBorder="1">
      <alignment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shrinkToFit="1"/>
    </xf>
    <xf numFmtId="0" fontId="6" fillId="2" borderId="4" xfId="0" applyFont="1" applyFill="1" applyBorder="1" applyAlignment="1">
      <alignment horizontal="center" vertical="center" shrinkToFit="1"/>
    </xf>
    <xf numFmtId="0" fontId="6" fillId="2" borderId="5" xfId="0" applyFont="1" applyFill="1" applyBorder="1" applyAlignment="1">
      <alignment horizontal="center" vertical="center" shrinkToFit="1"/>
    </xf>
    <xf numFmtId="0" fontId="6" fillId="2" borderId="6" xfId="0" applyFont="1" applyFill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177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177" fontId="6" fillId="0" borderId="0" xfId="0" applyNumberFormat="1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177" fontId="6" fillId="0" borderId="0" xfId="0" applyNumberFormat="1" applyFont="1" applyAlignment="1">
      <alignment horizontal="left" vertical="center" wrapText="1"/>
    </xf>
    <xf numFmtId="176" fontId="6" fillId="0" borderId="0" xfId="0" applyNumberFormat="1" applyFont="1" applyAlignment="1">
      <alignment horizontal="left" vertical="center"/>
    </xf>
    <xf numFmtId="176" fontId="6" fillId="0" borderId="0" xfId="0" applyNumberFormat="1" applyFont="1" applyAlignment="1">
      <alignment horizontal="center" vertical="center"/>
    </xf>
    <xf numFmtId="177" fontId="6" fillId="2" borderId="2" xfId="0" applyNumberFormat="1" applyFont="1" applyFill="1" applyBorder="1" applyAlignment="1">
      <alignment horizontal="center" vertical="center" wrapText="1"/>
    </xf>
    <xf numFmtId="178" fontId="6" fillId="2" borderId="2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177" fontId="6" fillId="0" borderId="0" xfId="0" applyNumberFormat="1" applyFont="1" applyBorder="1" applyAlignment="1">
      <alignment horizontal="center" vertical="center"/>
    </xf>
    <xf numFmtId="177" fontId="6" fillId="0" borderId="0" xfId="0" applyNumberFormat="1" applyFont="1" applyBorder="1" applyAlignment="1">
      <alignment horizontal="left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177" fontId="3" fillId="0" borderId="0" xfId="0" applyNumberFormat="1" applyFont="1" applyAlignment="1">
      <alignment horizontal="left" vertical="center" wrapText="1"/>
    </xf>
    <xf numFmtId="177" fontId="4" fillId="0" borderId="0" xfId="0" applyNumberFormat="1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177" fontId="4" fillId="0" borderId="0" xfId="0" applyNumberFormat="1" applyFont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2:O17"/>
  <sheetViews>
    <sheetView workbookViewId="0">
      <pane ySplit="7" topLeftCell="A8" activePane="bottomLeft" state="frozen"/>
      <selection/>
      <selection pane="bottomLeft" activeCell="L15" sqref="L15"/>
    </sheetView>
  </sheetViews>
  <sheetFormatPr defaultColWidth="8.75" defaultRowHeight="14.25"/>
  <cols>
    <col min="1" max="1" width="6.125" style="4" customWidth="1"/>
    <col min="2" max="2" width="11" style="4" customWidth="1"/>
    <col min="3" max="3" width="13.25" style="4" customWidth="1"/>
    <col min="4" max="4" width="7.125" style="4" customWidth="1"/>
    <col min="5" max="5" width="9.625" style="4" customWidth="1"/>
    <col min="6" max="6" width="6.75" style="4" customWidth="1"/>
    <col min="7" max="7" width="10.5" style="4" customWidth="1"/>
    <col min="8" max="8" width="13.25" style="4" customWidth="1"/>
    <col min="9" max="9" width="13" style="4" customWidth="1"/>
    <col min="10" max="10" width="18" style="4" customWidth="1"/>
    <col min="11" max="12" width="13.625" style="5" customWidth="1"/>
    <col min="13" max="13" width="13.625" style="6" customWidth="1"/>
    <col min="14" max="14" width="11.75" style="4" customWidth="1"/>
    <col min="15" max="15" width="8.75" style="4"/>
  </cols>
  <sheetData>
    <row r="2" ht="25" customHeight="1" spans="2:15">
      <c r="B2" s="7" t="s">
        <v>0</v>
      </c>
      <c r="C2" s="7"/>
      <c r="D2" s="7"/>
      <c r="E2" s="7"/>
      <c r="F2" s="7"/>
      <c r="G2" s="7"/>
      <c r="H2" s="7"/>
      <c r="I2" s="7"/>
      <c r="J2" s="7"/>
      <c r="K2" s="27"/>
      <c r="L2" s="27"/>
      <c r="M2" s="28"/>
      <c r="N2" s="7"/>
      <c r="O2" s="7"/>
    </row>
    <row r="4" s="1" customFormat="1" ht="22" customHeight="1" spans="1:15">
      <c r="A4" s="8" t="s">
        <v>1</v>
      </c>
      <c r="B4" s="8"/>
      <c r="C4" s="8"/>
      <c r="D4" s="8"/>
      <c r="E4" s="8"/>
      <c r="F4" s="8"/>
      <c r="G4" s="8"/>
      <c r="H4" s="8"/>
      <c r="I4" s="9"/>
      <c r="J4" s="10" t="s">
        <v>2</v>
      </c>
      <c r="K4" s="29" t="s">
        <v>3</v>
      </c>
      <c r="L4" s="29"/>
      <c r="M4" s="30"/>
      <c r="N4" s="10"/>
      <c r="O4" s="10"/>
    </row>
    <row r="5" s="1" customFormat="1" ht="21" customHeight="1" spans="1:15">
      <c r="A5" s="9"/>
      <c r="B5" s="10"/>
      <c r="C5" s="10"/>
      <c r="D5" s="10"/>
      <c r="E5" s="10"/>
      <c r="F5" s="10"/>
      <c r="G5" s="10"/>
      <c r="H5" s="9"/>
      <c r="I5" s="9"/>
      <c r="J5" s="9" t="s">
        <v>4</v>
      </c>
      <c r="K5" s="31" t="s">
        <v>5</v>
      </c>
      <c r="L5" s="31"/>
      <c r="M5" s="31"/>
      <c r="N5" s="31"/>
      <c r="O5" s="31"/>
    </row>
    <row r="6" s="1" customFormat="1" ht="21" customHeight="1" spans="1:15">
      <c r="A6" s="11" t="s">
        <v>6</v>
      </c>
      <c r="B6" s="11"/>
      <c r="C6" s="11"/>
      <c r="D6" s="11"/>
      <c r="E6" s="11"/>
      <c r="F6" s="11"/>
      <c r="G6" s="11"/>
      <c r="H6" s="11"/>
      <c r="I6" s="9"/>
      <c r="J6" s="10" t="s">
        <v>7</v>
      </c>
      <c r="K6" s="32">
        <v>45274</v>
      </c>
      <c r="L6" s="32"/>
      <c r="M6" s="33"/>
      <c r="N6" s="32"/>
      <c r="O6" s="32"/>
    </row>
    <row r="7" s="2" customFormat="1" ht="57" customHeight="1" spans="1:15">
      <c r="A7" s="12" t="s">
        <v>8</v>
      </c>
      <c r="B7" s="13" t="s">
        <v>9</v>
      </c>
      <c r="C7" s="13" t="s">
        <v>10</v>
      </c>
      <c r="D7" s="13" t="s">
        <v>11</v>
      </c>
      <c r="E7" s="13" t="s">
        <v>12</v>
      </c>
      <c r="F7" s="13" t="s">
        <v>13</v>
      </c>
      <c r="G7" s="13" t="s">
        <v>14</v>
      </c>
      <c r="H7" s="13" t="s">
        <v>15</v>
      </c>
      <c r="I7" s="13" t="s">
        <v>16</v>
      </c>
      <c r="J7" s="13" t="s">
        <v>17</v>
      </c>
      <c r="K7" s="34" t="s">
        <v>18</v>
      </c>
      <c r="L7" s="35" t="s">
        <v>19</v>
      </c>
      <c r="M7" s="13" t="s">
        <v>20</v>
      </c>
      <c r="N7" s="13" t="s">
        <v>21</v>
      </c>
      <c r="O7" s="13" t="s">
        <v>22</v>
      </c>
    </row>
    <row r="8" s="2" customFormat="1" ht="27" customHeight="1" spans="1:15">
      <c r="A8" s="14">
        <v>1</v>
      </c>
      <c r="B8" s="13" t="s">
        <v>23</v>
      </c>
      <c r="C8" s="13" t="s">
        <v>24</v>
      </c>
      <c r="D8" s="13">
        <v>6</v>
      </c>
      <c r="E8" s="13" t="s">
        <v>25</v>
      </c>
      <c r="F8" s="15">
        <v>2.95</v>
      </c>
      <c r="G8" s="13">
        <v>54.06</v>
      </c>
      <c r="H8" s="13">
        <v>12.59</v>
      </c>
      <c r="I8" s="13">
        <v>41.47</v>
      </c>
      <c r="J8" s="13">
        <v>8527.84</v>
      </c>
      <c r="K8" s="34">
        <f>J8*105%</f>
        <v>8954.232</v>
      </c>
      <c r="L8" s="34">
        <v>461014.9</v>
      </c>
      <c r="M8" s="34">
        <f>G8*K8</f>
        <v>484065.78192</v>
      </c>
      <c r="N8" s="14" t="s">
        <v>26</v>
      </c>
      <c r="O8" s="14" t="s">
        <v>27</v>
      </c>
    </row>
    <row r="9" s="3" customFormat="1" ht="28" customHeight="1" spans="1:15">
      <c r="A9" s="16" t="s">
        <v>28</v>
      </c>
      <c r="B9" s="17" t="s">
        <v>29</v>
      </c>
      <c r="C9" s="18"/>
      <c r="D9" s="18"/>
      <c r="E9" s="18"/>
      <c r="F9" s="19"/>
      <c r="G9" s="13">
        <f>SUM(G8:G8)</f>
        <v>54.06</v>
      </c>
      <c r="H9" s="13">
        <f>SUM(H8:H8)</f>
        <v>12.59</v>
      </c>
      <c r="I9" s="13">
        <f>SUM(I8:I8)</f>
        <v>41.47</v>
      </c>
      <c r="J9" s="13">
        <f>AVERAGE(J8:J8)</f>
        <v>8527.84</v>
      </c>
      <c r="K9" s="34">
        <f>AVERAGE(K8:K8)</f>
        <v>8954.232</v>
      </c>
      <c r="L9" s="34">
        <v>461014.9</v>
      </c>
      <c r="M9" s="34">
        <v>484065.78192</v>
      </c>
      <c r="N9" s="14"/>
      <c r="O9" s="14"/>
    </row>
    <row r="10" s="1" customFormat="1" ht="33.95" customHeight="1" spans="1:15">
      <c r="A10" s="20" t="s">
        <v>30</v>
      </c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36"/>
      <c r="O10" s="37"/>
    </row>
    <row r="11" s="1" customFormat="1" ht="15.95" customHeight="1" spans="1:15">
      <c r="A11" s="22"/>
      <c r="B11" s="22"/>
      <c r="C11" s="22"/>
      <c r="D11" s="22"/>
      <c r="E11" s="22"/>
      <c r="F11" s="22"/>
      <c r="G11" s="22"/>
      <c r="H11" s="22"/>
      <c r="I11" s="22"/>
      <c r="J11" s="22"/>
      <c r="K11" s="38"/>
      <c r="L11" s="38"/>
      <c r="M11" s="22"/>
      <c r="N11" s="22"/>
      <c r="O11" s="30"/>
    </row>
    <row r="12" s="1" customFormat="1" spans="1:15">
      <c r="A12" s="23" t="s">
        <v>31</v>
      </c>
      <c r="B12" s="23"/>
      <c r="C12" s="23"/>
      <c r="D12" s="23"/>
      <c r="E12" s="23"/>
      <c r="F12" s="23"/>
      <c r="G12" s="23"/>
      <c r="H12" s="23"/>
      <c r="I12" s="23"/>
      <c r="J12" s="23"/>
      <c r="K12" s="39"/>
      <c r="L12" s="39"/>
      <c r="M12" s="40"/>
      <c r="N12" s="23"/>
      <c r="O12" s="9"/>
    </row>
    <row r="13" s="1" customFormat="1" ht="33" customHeight="1" spans="1:15">
      <c r="A13" s="24" t="s">
        <v>32</v>
      </c>
      <c r="B13" s="24"/>
      <c r="C13" s="24"/>
      <c r="D13" s="24"/>
      <c r="E13" s="24"/>
      <c r="F13" s="24"/>
      <c r="G13" s="24"/>
      <c r="H13" s="24"/>
      <c r="I13" s="24"/>
      <c r="J13" s="24"/>
      <c r="K13" s="31"/>
      <c r="L13" s="31"/>
      <c r="M13" s="41"/>
      <c r="N13" s="24"/>
      <c r="O13" s="9"/>
    </row>
    <row r="14" spans="1:14">
      <c r="A14" s="25"/>
      <c r="B14" s="25"/>
      <c r="C14" s="25"/>
      <c r="D14" s="25"/>
      <c r="E14" s="25"/>
      <c r="F14" s="25"/>
      <c r="G14" s="25"/>
      <c r="H14" s="25"/>
      <c r="I14" s="42"/>
      <c r="J14" s="25"/>
      <c r="K14" s="43"/>
      <c r="L14" s="43"/>
      <c r="M14" s="44"/>
      <c r="N14" s="25"/>
    </row>
    <row r="15" spans="1:12">
      <c r="A15" s="26" t="s">
        <v>33</v>
      </c>
      <c r="B15" s="26"/>
      <c r="K15" s="45"/>
      <c r="L15" s="45"/>
    </row>
    <row r="17" spans="1:12">
      <c r="A17" s="26" t="s">
        <v>34</v>
      </c>
      <c r="B17" s="26"/>
      <c r="C17" s="26"/>
      <c r="D17" s="26"/>
      <c r="E17" s="26"/>
      <c r="F17" s="26"/>
      <c r="K17" s="45"/>
      <c r="L17" s="45"/>
    </row>
  </sheetData>
  <autoFilter ref="A7:N10">
    <extLst/>
  </autoFilter>
  <mergeCells count="12">
    <mergeCell ref="B2:O2"/>
    <mergeCell ref="K4:O4"/>
    <mergeCell ref="K5:O5"/>
    <mergeCell ref="A6:H6"/>
    <mergeCell ref="K6:O6"/>
    <mergeCell ref="B9:F9"/>
    <mergeCell ref="A10:O10"/>
    <mergeCell ref="A11:O11"/>
    <mergeCell ref="A12:N12"/>
    <mergeCell ref="A13:N13"/>
    <mergeCell ref="A15:B15"/>
    <mergeCell ref="A17:F17"/>
  </mergeCells>
  <printOptions horizontalCentered="1"/>
  <pageMargins left="0" right="0" top="0.432638888888889" bottom="0.354166666666667" header="0" footer="0"/>
  <pageSetup paperSize="9" scale="80" fitToHeight="0" orientation="landscape" horizontalDpi="600" verticalDpi="600"/>
  <headerFooter alignWithMargins="0" scaleWithDoc="0">
    <oddFooter>&amp;C&amp;P</oddFooter>
  </headerFooter>
  <colBreaks count="1" manualBreakCount="1">
    <brk id="15" max="6536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2:O17"/>
  <sheetViews>
    <sheetView workbookViewId="0">
      <pane ySplit="7" topLeftCell="A8" activePane="bottomLeft" state="frozen"/>
      <selection/>
      <selection pane="bottomLeft" activeCell="K18" sqref="K18"/>
    </sheetView>
  </sheetViews>
  <sheetFormatPr defaultColWidth="8.75" defaultRowHeight="14.25"/>
  <cols>
    <col min="1" max="1" width="6.125" style="4" customWidth="1"/>
    <col min="2" max="2" width="11" style="4" customWidth="1"/>
    <col min="3" max="3" width="13.25" style="4" customWidth="1"/>
    <col min="4" max="4" width="7.125" style="4" customWidth="1"/>
    <col min="5" max="5" width="9.625" style="4" customWidth="1"/>
    <col min="6" max="6" width="6.75" style="4" customWidth="1"/>
    <col min="7" max="7" width="10.5" style="4" customWidth="1"/>
    <col min="8" max="8" width="13.25" style="4" customWidth="1"/>
    <col min="9" max="9" width="13" style="4" customWidth="1"/>
    <col min="10" max="10" width="18" style="4" customWidth="1"/>
    <col min="11" max="12" width="13.625" style="5" customWidth="1"/>
    <col min="13" max="13" width="13.625" style="6" customWidth="1"/>
    <col min="14" max="14" width="11.75" style="4" customWidth="1"/>
    <col min="15" max="15" width="8.75" style="4"/>
  </cols>
  <sheetData>
    <row r="2" ht="25" customHeight="1" spans="2:15">
      <c r="B2" s="7" t="s">
        <v>0</v>
      </c>
      <c r="C2" s="7"/>
      <c r="D2" s="7"/>
      <c r="E2" s="7"/>
      <c r="F2" s="7"/>
      <c r="G2" s="7"/>
      <c r="H2" s="7"/>
      <c r="I2" s="7"/>
      <c r="J2" s="7"/>
      <c r="K2" s="27"/>
      <c r="L2" s="27"/>
      <c r="M2" s="28"/>
      <c r="N2" s="7"/>
      <c r="O2" s="7"/>
    </row>
    <row r="4" s="1" customFormat="1" ht="22" customHeight="1" spans="1:15">
      <c r="A4" s="8" t="s">
        <v>1</v>
      </c>
      <c r="B4" s="8"/>
      <c r="C4" s="8"/>
      <c r="D4" s="8"/>
      <c r="E4" s="8"/>
      <c r="F4" s="8"/>
      <c r="G4" s="8"/>
      <c r="H4" s="8"/>
      <c r="I4" s="9"/>
      <c r="J4" s="10" t="s">
        <v>2</v>
      </c>
      <c r="K4" s="29" t="s">
        <v>3</v>
      </c>
      <c r="L4" s="29"/>
      <c r="M4" s="30"/>
      <c r="N4" s="10"/>
      <c r="O4" s="10"/>
    </row>
    <row r="5" s="1" customFormat="1" ht="21" customHeight="1" spans="1:15">
      <c r="A5" s="9"/>
      <c r="B5" s="10"/>
      <c r="C5" s="10"/>
      <c r="D5" s="10"/>
      <c r="E5" s="10"/>
      <c r="F5" s="10"/>
      <c r="G5" s="10"/>
      <c r="H5" s="9"/>
      <c r="I5" s="9"/>
      <c r="J5" s="9" t="s">
        <v>4</v>
      </c>
      <c r="K5" s="31" t="s">
        <v>5</v>
      </c>
      <c r="L5" s="31"/>
      <c r="M5" s="31"/>
      <c r="N5" s="31"/>
      <c r="O5" s="31"/>
    </row>
    <row r="6" s="1" customFormat="1" ht="21" customHeight="1" spans="1:15">
      <c r="A6" s="11" t="s">
        <v>6</v>
      </c>
      <c r="B6" s="11"/>
      <c r="C6" s="11"/>
      <c r="D6" s="11"/>
      <c r="E6" s="11"/>
      <c r="F6" s="11"/>
      <c r="G6" s="11"/>
      <c r="H6" s="11"/>
      <c r="I6" s="9"/>
      <c r="J6" s="10" t="s">
        <v>7</v>
      </c>
      <c r="K6" s="32">
        <v>45274</v>
      </c>
      <c r="L6" s="32"/>
      <c r="M6" s="33"/>
      <c r="N6" s="32"/>
      <c r="O6" s="32"/>
    </row>
    <row r="7" s="2" customFormat="1" ht="57" customHeight="1" spans="1:15">
      <c r="A7" s="12" t="s">
        <v>8</v>
      </c>
      <c r="B7" s="13" t="s">
        <v>9</v>
      </c>
      <c r="C7" s="13" t="s">
        <v>10</v>
      </c>
      <c r="D7" s="13" t="s">
        <v>11</v>
      </c>
      <c r="E7" s="13" t="s">
        <v>12</v>
      </c>
      <c r="F7" s="13" t="s">
        <v>13</v>
      </c>
      <c r="G7" s="13" t="s">
        <v>14</v>
      </c>
      <c r="H7" s="13" t="s">
        <v>15</v>
      </c>
      <c r="I7" s="13" t="s">
        <v>16</v>
      </c>
      <c r="J7" s="13" t="s">
        <v>17</v>
      </c>
      <c r="K7" s="34" t="s">
        <v>18</v>
      </c>
      <c r="L7" s="35" t="s">
        <v>19</v>
      </c>
      <c r="M7" s="13" t="s">
        <v>20</v>
      </c>
      <c r="N7" s="13" t="s">
        <v>21</v>
      </c>
      <c r="O7" s="13" t="s">
        <v>22</v>
      </c>
    </row>
    <row r="8" s="2" customFormat="1" ht="28" customHeight="1" spans="1:15">
      <c r="A8" s="14">
        <v>1</v>
      </c>
      <c r="B8" s="13" t="s">
        <v>35</v>
      </c>
      <c r="C8" s="13" t="s">
        <v>36</v>
      </c>
      <c r="D8" s="13">
        <v>23</v>
      </c>
      <c r="E8" s="46" t="s">
        <v>25</v>
      </c>
      <c r="F8" s="15">
        <v>2.95</v>
      </c>
      <c r="G8" s="13">
        <v>55.91</v>
      </c>
      <c r="H8" s="13">
        <v>13.17</v>
      </c>
      <c r="I8" s="13">
        <v>42.74</v>
      </c>
      <c r="J8" s="34">
        <v>9604</v>
      </c>
      <c r="K8" s="34">
        <f>J8*104%</f>
        <v>9988.16</v>
      </c>
      <c r="L8" s="34">
        <v>536960</v>
      </c>
      <c r="M8" s="34">
        <f>G8*K8</f>
        <v>558438.0256</v>
      </c>
      <c r="N8" s="14" t="s">
        <v>26</v>
      </c>
      <c r="O8" s="14" t="s">
        <v>27</v>
      </c>
    </row>
    <row r="9" s="3" customFormat="1" ht="28" customHeight="1" spans="1:15">
      <c r="A9" s="16" t="s">
        <v>28</v>
      </c>
      <c r="B9" s="17" t="s">
        <v>29</v>
      </c>
      <c r="C9" s="18"/>
      <c r="D9" s="18"/>
      <c r="E9" s="18"/>
      <c r="F9" s="19"/>
      <c r="G9" s="13">
        <f t="shared" ref="G9:I9" si="0">SUM(G8:G8)</f>
        <v>55.91</v>
      </c>
      <c r="H9" s="13">
        <f t="shared" si="0"/>
        <v>13.17</v>
      </c>
      <c r="I9" s="13">
        <f t="shared" si="0"/>
        <v>42.74</v>
      </c>
      <c r="J9" s="34">
        <f>AVERAGE(J8:J8)</f>
        <v>9604</v>
      </c>
      <c r="K9" s="34">
        <f>AVERAGE(K8:K8)</f>
        <v>9988.16</v>
      </c>
      <c r="L9" s="34">
        <v>536960</v>
      </c>
      <c r="M9" s="34">
        <f>G9*K9</f>
        <v>558438.0256</v>
      </c>
      <c r="N9" s="14"/>
      <c r="O9" s="14"/>
    </row>
    <row r="10" s="1" customFormat="1" ht="33.95" customHeight="1" spans="1:15">
      <c r="A10" s="20" t="s">
        <v>37</v>
      </c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36"/>
      <c r="O10" s="37"/>
    </row>
    <row r="11" s="1" customFormat="1" ht="15.95" customHeight="1" spans="1:15">
      <c r="A11" s="22"/>
      <c r="B11" s="22"/>
      <c r="C11" s="22"/>
      <c r="D11" s="22"/>
      <c r="E11" s="22"/>
      <c r="F11" s="22"/>
      <c r="G11" s="22"/>
      <c r="H11" s="22"/>
      <c r="I11" s="22"/>
      <c r="J11" s="22"/>
      <c r="K11" s="38"/>
      <c r="L11" s="38"/>
      <c r="M11" s="22"/>
      <c r="N11" s="22"/>
      <c r="O11" s="30"/>
    </row>
    <row r="12" s="1" customFormat="1" spans="1:15">
      <c r="A12" s="23" t="s">
        <v>31</v>
      </c>
      <c r="B12" s="23"/>
      <c r="C12" s="23"/>
      <c r="D12" s="23"/>
      <c r="E12" s="23"/>
      <c r="F12" s="23"/>
      <c r="G12" s="23"/>
      <c r="H12" s="23"/>
      <c r="I12" s="23"/>
      <c r="J12" s="23"/>
      <c r="K12" s="39"/>
      <c r="L12" s="39"/>
      <c r="M12" s="40"/>
      <c r="N12" s="23"/>
      <c r="O12" s="9"/>
    </row>
    <row r="13" s="1" customFormat="1" ht="33" customHeight="1" spans="1:15">
      <c r="A13" s="24" t="s">
        <v>32</v>
      </c>
      <c r="B13" s="24"/>
      <c r="C13" s="24"/>
      <c r="D13" s="24"/>
      <c r="E13" s="24"/>
      <c r="F13" s="24"/>
      <c r="G13" s="24"/>
      <c r="H13" s="24"/>
      <c r="I13" s="24"/>
      <c r="J13" s="24"/>
      <c r="K13" s="31"/>
      <c r="L13" s="31"/>
      <c r="M13" s="41"/>
      <c r="N13" s="24"/>
      <c r="O13" s="9"/>
    </row>
    <row r="14" spans="1:14">
      <c r="A14" s="25"/>
      <c r="B14" s="25"/>
      <c r="C14" s="25"/>
      <c r="D14" s="25"/>
      <c r="E14" s="25"/>
      <c r="F14" s="25"/>
      <c r="G14" s="25"/>
      <c r="H14" s="25"/>
      <c r="I14" s="25"/>
      <c r="J14" s="25"/>
      <c r="K14" s="43"/>
      <c r="L14" s="43"/>
      <c r="M14" s="44"/>
      <c r="N14" s="25"/>
    </row>
    <row r="15" spans="1:12">
      <c r="A15" s="26" t="s">
        <v>33</v>
      </c>
      <c r="B15" s="26"/>
      <c r="C15" s="4"/>
      <c r="D15" s="4"/>
      <c r="E15" s="4"/>
      <c r="F15" s="4"/>
      <c r="G15" s="4"/>
      <c r="H15" s="4"/>
      <c r="I15" s="4"/>
      <c r="J15" s="4"/>
      <c r="K15" s="45"/>
      <c r="L15" s="45"/>
    </row>
    <row r="17" spans="1:12">
      <c r="A17" s="26" t="s">
        <v>34</v>
      </c>
      <c r="B17" s="26"/>
      <c r="C17" s="26"/>
      <c r="D17" s="26"/>
      <c r="E17" s="26"/>
      <c r="F17" s="26"/>
      <c r="G17" s="4"/>
      <c r="H17" s="4"/>
      <c r="I17" s="4"/>
      <c r="J17" s="4"/>
      <c r="K17" s="45"/>
      <c r="L17" s="45"/>
    </row>
  </sheetData>
  <autoFilter ref="A7:N10">
    <extLst/>
  </autoFilter>
  <mergeCells count="12">
    <mergeCell ref="B2:O2"/>
    <mergeCell ref="K4:O4"/>
    <mergeCell ref="K5:O5"/>
    <mergeCell ref="A6:H6"/>
    <mergeCell ref="K6:O6"/>
    <mergeCell ref="B9:F9"/>
    <mergeCell ref="A10:O10"/>
    <mergeCell ref="A11:O11"/>
    <mergeCell ref="A12:N12"/>
    <mergeCell ref="A13:N13"/>
    <mergeCell ref="A15:B15"/>
    <mergeCell ref="A17:F17"/>
  </mergeCells>
  <printOptions horizontalCentered="1"/>
  <pageMargins left="0" right="0" top="0.432638888888889" bottom="0.354166666666667" header="0" footer="0"/>
  <pageSetup paperSize="9" scale="80" fitToHeight="0" orientation="landscape" horizontalDpi="600" verticalDpi="600"/>
  <headerFooter alignWithMargins="0" scaleWithDoc="0">
    <oddFooter>&amp;C&amp;P</oddFooter>
  </headerFooter>
  <colBreaks count="1" manualBreakCount="1">
    <brk id="15" max="65366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2:O18"/>
  <sheetViews>
    <sheetView zoomScale="115" zoomScaleNormal="115" workbookViewId="0">
      <pane ySplit="7" topLeftCell="A8" activePane="bottomLeft" state="frozen"/>
      <selection/>
      <selection pane="bottomLeft" activeCell="K16" sqref="K16"/>
    </sheetView>
  </sheetViews>
  <sheetFormatPr defaultColWidth="8.75" defaultRowHeight="14.25"/>
  <cols>
    <col min="1" max="1" width="6.125" style="4" customWidth="1"/>
    <col min="2" max="2" width="11" style="4" customWidth="1"/>
    <col min="3" max="3" width="13.25" style="4" customWidth="1"/>
    <col min="4" max="4" width="7.125" style="4" customWidth="1"/>
    <col min="5" max="5" width="9.625" style="4" customWidth="1"/>
    <col min="6" max="6" width="6.75" style="4" customWidth="1"/>
    <col min="7" max="7" width="10.5" style="4" customWidth="1"/>
    <col min="8" max="8" width="13.25" style="4" customWidth="1"/>
    <col min="9" max="9" width="13" style="4" customWidth="1"/>
    <col min="10" max="10" width="18" style="4" customWidth="1"/>
    <col min="11" max="12" width="13.625" style="5" customWidth="1"/>
    <col min="13" max="13" width="13.625" style="6" customWidth="1"/>
    <col min="14" max="14" width="11.75" style="4" customWidth="1"/>
    <col min="15" max="15" width="8.75" style="4"/>
  </cols>
  <sheetData>
    <row r="2" ht="25" customHeight="1" spans="2:15">
      <c r="B2" s="7" t="s">
        <v>0</v>
      </c>
      <c r="C2" s="7"/>
      <c r="D2" s="7"/>
      <c r="E2" s="7"/>
      <c r="F2" s="7"/>
      <c r="G2" s="7"/>
      <c r="H2" s="7"/>
      <c r="I2" s="7"/>
      <c r="J2" s="7"/>
      <c r="K2" s="27"/>
      <c r="L2" s="27"/>
      <c r="M2" s="28"/>
      <c r="N2" s="7"/>
      <c r="O2" s="7"/>
    </row>
    <row r="4" s="1" customFormat="1" ht="22" customHeight="1" spans="1:15">
      <c r="A4" s="8" t="s">
        <v>1</v>
      </c>
      <c r="B4" s="8"/>
      <c r="C4" s="8"/>
      <c r="D4" s="8"/>
      <c r="E4" s="8"/>
      <c r="F4" s="8"/>
      <c r="G4" s="8"/>
      <c r="H4" s="8"/>
      <c r="I4" s="9"/>
      <c r="J4" s="10" t="s">
        <v>2</v>
      </c>
      <c r="K4" s="29" t="s">
        <v>3</v>
      </c>
      <c r="L4" s="29"/>
      <c r="M4" s="30"/>
      <c r="N4" s="10"/>
      <c r="O4" s="10"/>
    </row>
    <row r="5" s="1" customFormat="1" ht="21" customHeight="1" spans="1:15">
      <c r="A5" s="9"/>
      <c r="B5" s="10"/>
      <c r="C5" s="10"/>
      <c r="D5" s="10"/>
      <c r="E5" s="10"/>
      <c r="F5" s="10"/>
      <c r="G5" s="10"/>
      <c r="H5" s="9"/>
      <c r="I5" s="9"/>
      <c r="J5" s="9" t="s">
        <v>4</v>
      </c>
      <c r="K5" s="31" t="s">
        <v>5</v>
      </c>
      <c r="L5" s="31"/>
      <c r="M5" s="31"/>
      <c r="N5" s="31"/>
      <c r="O5" s="31"/>
    </row>
    <row r="6" s="1" customFormat="1" ht="21" customHeight="1" spans="1:15">
      <c r="A6" s="11" t="s">
        <v>6</v>
      </c>
      <c r="B6" s="11"/>
      <c r="C6" s="11"/>
      <c r="D6" s="11"/>
      <c r="E6" s="11"/>
      <c r="F6" s="11"/>
      <c r="G6" s="11"/>
      <c r="H6" s="11"/>
      <c r="I6" s="9"/>
      <c r="J6" s="10" t="s">
        <v>7</v>
      </c>
      <c r="K6" s="32">
        <v>45274</v>
      </c>
      <c r="L6" s="32"/>
      <c r="M6" s="33"/>
      <c r="N6" s="32"/>
      <c r="O6" s="32"/>
    </row>
    <row r="7" s="2" customFormat="1" ht="57" customHeight="1" spans="1:15">
      <c r="A7" s="12" t="s">
        <v>8</v>
      </c>
      <c r="B7" s="13" t="s">
        <v>9</v>
      </c>
      <c r="C7" s="13" t="s">
        <v>10</v>
      </c>
      <c r="D7" s="13" t="s">
        <v>11</v>
      </c>
      <c r="E7" s="13" t="s">
        <v>12</v>
      </c>
      <c r="F7" s="13" t="s">
        <v>13</v>
      </c>
      <c r="G7" s="13" t="s">
        <v>14</v>
      </c>
      <c r="H7" s="13" t="s">
        <v>15</v>
      </c>
      <c r="I7" s="13" t="s">
        <v>16</v>
      </c>
      <c r="J7" s="13" t="s">
        <v>17</v>
      </c>
      <c r="K7" s="34" t="s">
        <v>18</v>
      </c>
      <c r="L7" s="35" t="s">
        <v>19</v>
      </c>
      <c r="M7" s="13" t="s">
        <v>20</v>
      </c>
      <c r="N7" s="13" t="s">
        <v>21</v>
      </c>
      <c r="O7" s="13" t="s">
        <v>22</v>
      </c>
    </row>
    <row r="8" s="2" customFormat="1" ht="27" customHeight="1" spans="1:15">
      <c r="A8" s="14">
        <v>1</v>
      </c>
      <c r="B8" s="13" t="s">
        <v>35</v>
      </c>
      <c r="C8" s="13" t="s">
        <v>38</v>
      </c>
      <c r="D8" s="13">
        <v>12</v>
      </c>
      <c r="E8" s="13" t="s">
        <v>25</v>
      </c>
      <c r="F8" s="15">
        <v>2.95</v>
      </c>
      <c r="G8" s="13">
        <v>39.31</v>
      </c>
      <c r="H8" s="13">
        <v>9.26</v>
      </c>
      <c r="I8" s="13">
        <v>30.05</v>
      </c>
      <c r="J8" s="13">
        <v>9312</v>
      </c>
      <c r="K8" s="34">
        <f>J8*105%</f>
        <v>9777.6</v>
      </c>
      <c r="L8" s="35">
        <v>366055</v>
      </c>
      <c r="M8" s="34">
        <f>G8*K8</f>
        <v>384357.456</v>
      </c>
      <c r="N8" s="14" t="s">
        <v>26</v>
      </c>
      <c r="O8" s="14" t="s">
        <v>27</v>
      </c>
    </row>
    <row r="9" s="2" customFormat="1" ht="28" customHeight="1" spans="1:15">
      <c r="A9" s="14">
        <v>2</v>
      </c>
      <c r="B9" s="13" t="s">
        <v>35</v>
      </c>
      <c r="C9" s="13" t="s">
        <v>39</v>
      </c>
      <c r="D9" s="13">
        <v>16</v>
      </c>
      <c r="E9" s="46" t="s">
        <v>25</v>
      </c>
      <c r="F9" s="15">
        <v>2.95</v>
      </c>
      <c r="G9" s="13">
        <v>55.91</v>
      </c>
      <c r="H9" s="13">
        <v>13.17</v>
      </c>
      <c r="I9" s="13">
        <v>42.74</v>
      </c>
      <c r="J9" s="34">
        <v>9380</v>
      </c>
      <c r="K9" s="34">
        <f>J9*105%</f>
        <v>9849</v>
      </c>
      <c r="L9" s="35">
        <v>524436</v>
      </c>
      <c r="M9" s="34">
        <f>G9*K9</f>
        <v>550657.59</v>
      </c>
      <c r="N9" s="14" t="s">
        <v>26</v>
      </c>
      <c r="O9" s="14" t="s">
        <v>27</v>
      </c>
    </row>
    <row r="10" s="3" customFormat="1" ht="28" customHeight="1" spans="1:15">
      <c r="A10" s="16" t="s">
        <v>28</v>
      </c>
      <c r="B10" s="17" t="s">
        <v>29</v>
      </c>
      <c r="C10" s="18"/>
      <c r="D10" s="18"/>
      <c r="E10" s="18"/>
      <c r="F10" s="19"/>
      <c r="G10" s="13">
        <f t="shared" ref="G10:I10" si="0">SUM(G8:G9)</f>
        <v>95.22</v>
      </c>
      <c r="H10" s="13">
        <f t="shared" si="0"/>
        <v>22.43</v>
      </c>
      <c r="I10" s="13">
        <f t="shared" si="0"/>
        <v>72.79</v>
      </c>
      <c r="J10" s="34">
        <f>AVERAGE(J8:J9)</f>
        <v>9346</v>
      </c>
      <c r="K10" s="34">
        <f>AVERAGE(K8:K9)</f>
        <v>9813.3</v>
      </c>
      <c r="L10" s="35">
        <f>SUM(L8:L9)</f>
        <v>890491</v>
      </c>
      <c r="M10" s="34">
        <f>SUM(M8:M9)</f>
        <v>935015.046</v>
      </c>
      <c r="N10" s="14"/>
      <c r="O10" s="14"/>
    </row>
    <row r="11" s="1" customFormat="1" ht="33.95" customHeight="1" spans="1:15">
      <c r="A11" s="20" t="s">
        <v>40</v>
      </c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36"/>
      <c r="O11" s="37"/>
    </row>
    <row r="12" s="1" customFormat="1" ht="15.95" customHeight="1" spans="1:15">
      <c r="A12" s="22"/>
      <c r="B12" s="22"/>
      <c r="C12" s="22"/>
      <c r="D12" s="22"/>
      <c r="E12" s="22"/>
      <c r="F12" s="22"/>
      <c r="G12" s="22"/>
      <c r="H12" s="22"/>
      <c r="I12" s="22"/>
      <c r="J12" s="22"/>
      <c r="K12" s="38"/>
      <c r="L12" s="38"/>
      <c r="M12" s="22"/>
      <c r="N12" s="22"/>
      <c r="O12" s="30"/>
    </row>
    <row r="13" s="1" customFormat="1" spans="1:15">
      <c r="A13" s="23" t="s">
        <v>31</v>
      </c>
      <c r="B13" s="23"/>
      <c r="C13" s="23"/>
      <c r="D13" s="23"/>
      <c r="E13" s="23"/>
      <c r="F13" s="23"/>
      <c r="G13" s="23"/>
      <c r="H13" s="23"/>
      <c r="I13" s="23"/>
      <c r="J13" s="23"/>
      <c r="K13" s="39"/>
      <c r="L13" s="39"/>
      <c r="M13" s="40"/>
      <c r="N13" s="23"/>
      <c r="O13" s="9"/>
    </row>
    <row r="14" s="1" customFormat="1" ht="33" customHeight="1" spans="1:15">
      <c r="A14" s="24" t="s">
        <v>32</v>
      </c>
      <c r="B14" s="24"/>
      <c r="C14" s="24"/>
      <c r="D14" s="24"/>
      <c r="E14" s="24"/>
      <c r="F14" s="24"/>
      <c r="G14" s="24"/>
      <c r="H14" s="24"/>
      <c r="I14" s="24"/>
      <c r="J14" s="24"/>
      <c r="K14" s="31"/>
      <c r="L14" s="31"/>
      <c r="M14" s="41"/>
      <c r="N14" s="24"/>
      <c r="O14" s="9"/>
    </row>
    <row r="15" spans="1:14">
      <c r="A15" s="25"/>
      <c r="B15" s="25"/>
      <c r="C15" s="25"/>
      <c r="D15" s="25"/>
      <c r="E15" s="25"/>
      <c r="F15" s="25"/>
      <c r="G15" s="25"/>
      <c r="H15" s="25"/>
      <c r="I15" s="42"/>
      <c r="J15" s="25"/>
      <c r="K15" s="43"/>
      <c r="L15" s="43"/>
      <c r="M15" s="44"/>
      <c r="N15" s="25"/>
    </row>
    <row r="16" spans="1:12">
      <c r="A16" s="26" t="s">
        <v>33</v>
      </c>
      <c r="B16" s="26"/>
      <c r="K16" s="45"/>
      <c r="L16" s="45"/>
    </row>
    <row r="18" spans="1:12">
      <c r="A18" s="26" t="s">
        <v>34</v>
      </c>
      <c r="B18" s="26"/>
      <c r="C18" s="26"/>
      <c r="D18" s="26"/>
      <c r="E18" s="26"/>
      <c r="F18" s="26"/>
      <c r="K18" s="45"/>
      <c r="L18" s="45"/>
    </row>
  </sheetData>
  <autoFilter ref="A7:N11">
    <extLst/>
  </autoFilter>
  <mergeCells count="12">
    <mergeCell ref="B2:O2"/>
    <mergeCell ref="K4:O4"/>
    <mergeCell ref="K5:O5"/>
    <mergeCell ref="A6:H6"/>
    <mergeCell ref="K6:O6"/>
    <mergeCell ref="B10:F10"/>
    <mergeCell ref="A11:O11"/>
    <mergeCell ref="A12:O12"/>
    <mergeCell ref="A13:N13"/>
    <mergeCell ref="A14:N14"/>
    <mergeCell ref="A16:B16"/>
    <mergeCell ref="A18:F18"/>
  </mergeCells>
  <printOptions horizontalCentered="1"/>
  <pageMargins left="0" right="0" top="0.432638888888889" bottom="0.354166666666667" header="0" footer="0"/>
  <pageSetup paperSize="9" scale="80" fitToHeight="0" orientation="landscape" horizontalDpi="600" verticalDpi="600"/>
  <headerFooter alignWithMargins="0" scaleWithDoc="0">
    <oddFooter>&amp;C&amp;P</oddFooter>
  </headerFooter>
  <colBreaks count="1" manualBreakCount="1">
    <brk id="15" max="65367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2:O17"/>
  <sheetViews>
    <sheetView tabSelected="1" workbookViewId="0">
      <pane ySplit="7" topLeftCell="A8" activePane="bottomLeft" state="frozen"/>
      <selection/>
      <selection pane="bottomLeft" activeCell="M15" sqref="M15"/>
    </sheetView>
  </sheetViews>
  <sheetFormatPr defaultColWidth="8.75" defaultRowHeight="14.25"/>
  <cols>
    <col min="1" max="1" width="6.125" style="4" customWidth="1"/>
    <col min="2" max="2" width="11" style="4" customWidth="1"/>
    <col min="3" max="3" width="13.25" style="4" customWidth="1"/>
    <col min="4" max="4" width="7.125" style="4" customWidth="1"/>
    <col min="5" max="5" width="9.625" style="4" customWidth="1"/>
    <col min="6" max="6" width="6.75" style="4" customWidth="1"/>
    <col min="7" max="7" width="10.5" style="4" customWidth="1"/>
    <col min="8" max="8" width="13.25" style="4" customWidth="1"/>
    <col min="9" max="9" width="13" style="4" customWidth="1"/>
    <col min="10" max="10" width="18" style="4" customWidth="1"/>
    <col min="11" max="12" width="13.625" style="5" customWidth="1"/>
    <col min="13" max="13" width="13.625" style="6" customWidth="1"/>
    <col min="14" max="14" width="11.75" style="4" customWidth="1"/>
    <col min="15" max="15" width="8.75" style="4"/>
  </cols>
  <sheetData>
    <row r="2" ht="25" customHeight="1" spans="2:15">
      <c r="B2" s="7" t="s">
        <v>0</v>
      </c>
      <c r="C2" s="7"/>
      <c r="D2" s="7"/>
      <c r="E2" s="7"/>
      <c r="F2" s="7"/>
      <c r="G2" s="7"/>
      <c r="H2" s="7"/>
      <c r="I2" s="7"/>
      <c r="J2" s="7"/>
      <c r="K2" s="27"/>
      <c r="L2" s="27"/>
      <c r="M2" s="28"/>
      <c r="N2" s="7"/>
      <c r="O2" s="7"/>
    </row>
    <row r="4" s="1" customFormat="1" ht="22" customHeight="1" spans="1:15">
      <c r="A4" s="8" t="s">
        <v>1</v>
      </c>
      <c r="B4" s="8"/>
      <c r="C4" s="8"/>
      <c r="D4" s="8"/>
      <c r="E4" s="8"/>
      <c r="F4" s="8"/>
      <c r="G4" s="8"/>
      <c r="H4" s="8"/>
      <c r="I4" s="9"/>
      <c r="J4" s="10" t="s">
        <v>2</v>
      </c>
      <c r="K4" s="29" t="s">
        <v>3</v>
      </c>
      <c r="L4" s="29"/>
      <c r="M4" s="30"/>
      <c r="N4" s="10"/>
      <c r="O4" s="10"/>
    </row>
    <row r="5" s="1" customFormat="1" ht="21" customHeight="1" spans="1:15">
      <c r="A5" s="9"/>
      <c r="B5" s="10"/>
      <c r="C5" s="10"/>
      <c r="D5" s="10"/>
      <c r="E5" s="10"/>
      <c r="F5" s="10"/>
      <c r="G5" s="10"/>
      <c r="H5" s="9"/>
      <c r="I5" s="9"/>
      <c r="J5" s="9" t="s">
        <v>4</v>
      </c>
      <c r="K5" s="31" t="s">
        <v>5</v>
      </c>
      <c r="L5" s="31"/>
      <c r="M5" s="31"/>
      <c r="N5" s="31"/>
      <c r="O5" s="31"/>
    </row>
    <row r="6" s="1" customFormat="1" ht="21" customHeight="1" spans="1:15">
      <c r="A6" s="11" t="s">
        <v>6</v>
      </c>
      <c r="B6" s="11"/>
      <c r="C6" s="11"/>
      <c r="D6" s="11"/>
      <c r="E6" s="11"/>
      <c r="F6" s="11"/>
      <c r="G6" s="11"/>
      <c r="H6" s="11"/>
      <c r="I6" s="9"/>
      <c r="J6" s="10" t="s">
        <v>7</v>
      </c>
      <c r="K6" s="32">
        <v>45274</v>
      </c>
      <c r="L6" s="32"/>
      <c r="M6" s="33"/>
      <c r="N6" s="32"/>
      <c r="O6" s="32"/>
    </row>
    <row r="7" s="2" customFormat="1" ht="57" customHeight="1" spans="1:15">
      <c r="A7" s="12" t="s">
        <v>8</v>
      </c>
      <c r="B7" s="13" t="s">
        <v>9</v>
      </c>
      <c r="C7" s="13" t="s">
        <v>10</v>
      </c>
      <c r="D7" s="13" t="s">
        <v>11</v>
      </c>
      <c r="E7" s="13" t="s">
        <v>12</v>
      </c>
      <c r="F7" s="13" t="s">
        <v>13</v>
      </c>
      <c r="G7" s="13" t="s">
        <v>14</v>
      </c>
      <c r="H7" s="13" t="s">
        <v>15</v>
      </c>
      <c r="I7" s="13" t="s">
        <v>16</v>
      </c>
      <c r="J7" s="13" t="s">
        <v>17</v>
      </c>
      <c r="K7" s="34" t="s">
        <v>18</v>
      </c>
      <c r="L7" s="35" t="s">
        <v>19</v>
      </c>
      <c r="M7" s="13" t="s">
        <v>20</v>
      </c>
      <c r="N7" s="13" t="s">
        <v>21</v>
      </c>
      <c r="O7" s="13" t="s">
        <v>22</v>
      </c>
    </row>
    <row r="8" s="2" customFormat="1" ht="27" customHeight="1" spans="1:15">
      <c r="A8" s="14">
        <v>1</v>
      </c>
      <c r="B8" s="13" t="s">
        <v>35</v>
      </c>
      <c r="C8" s="13" t="s">
        <v>41</v>
      </c>
      <c r="D8" s="13">
        <v>16</v>
      </c>
      <c r="E8" s="13" t="s">
        <v>25</v>
      </c>
      <c r="F8" s="15">
        <v>2.95</v>
      </c>
      <c r="G8" s="13">
        <v>39.31</v>
      </c>
      <c r="H8" s="13">
        <v>9.26</v>
      </c>
      <c r="I8" s="13">
        <v>30.05</v>
      </c>
      <c r="J8" s="13">
        <v>9440</v>
      </c>
      <c r="K8" s="34">
        <f>J8*105%</f>
        <v>9912</v>
      </c>
      <c r="L8" s="35">
        <v>371086</v>
      </c>
      <c r="M8" s="34">
        <f>G8*K8</f>
        <v>389640.72</v>
      </c>
      <c r="N8" s="14" t="s">
        <v>26</v>
      </c>
      <c r="O8" s="14" t="s">
        <v>27</v>
      </c>
    </row>
    <row r="9" s="3" customFormat="1" ht="28" customHeight="1" spans="1:15">
      <c r="A9" s="16" t="s">
        <v>28</v>
      </c>
      <c r="B9" s="17" t="s">
        <v>29</v>
      </c>
      <c r="C9" s="18"/>
      <c r="D9" s="18"/>
      <c r="E9" s="18"/>
      <c r="F9" s="19"/>
      <c r="G9" s="13">
        <f>SUM(G8:G8)</f>
        <v>39.31</v>
      </c>
      <c r="H9" s="13">
        <f>SUM(H8:H8)</f>
        <v>9.26</v>
      </c>
      <c r="I9" s="13">
        <f>SUM(I8:I8)</f>
        <v>30.05</v>
      </c>
      <c r="J9" s="13">
        <f>AVERAGE(J8:J8)</f>
        <v>9440</v>
      </c>
      <c r="K9" s="34">
        <f>AVERAGE(K8:K8)</f>
        <v>9912</v>
      </c>
      <c r="L9" s="35">
        <v>371086</v>
      </c>
      <c r="M9" s="34">
        <f>G9*K9</f>
        <v>389640.72</v>
      </c>
      <c r="N9" s="14"/>
      <c r="O9" s="14"/>
    </row>
    <row r="10" s="1" customFormat="1" ht="33.95" customHeight="1" spans="1:15">
      <c r="A10" s="20" t="s">
        <v>42</v>
      </c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36"/>
      <c r="O10" s="37"/>
    </row>
    <row r="11" s="1" customFormat="1" ht="15.95" customHeight="1" spans="1:15">
      <c r="A11" s="22"/>
      <c r="B11" s="22"/>
      <c r="C11" s="22"/>
      <c r="D11" s="22"/>
      <c r="E11" s="22"/>
      <c r="F11" s="22"/>
      <c r="G11" s="22"/>
      <c r="H11" s="22"/>
      <c r="I11" s="22"/>
      <c r="J11" s="22"/>
      <c r="K11" s="38"/>
      <c r="L11" s="38"/>
      <c r="M11" s="22"/>
      <c r="N11" s="22"/>
      <c r="O11" s="30"/>
    </row>
    <row r="12" s="1" customFormat="1" spans="1:15">
      <c r="A12" s="23" t="s">
        <v>31</v>
      </c>
      <c r="B12" s="23"/>
      <c r="C12" s="23"/>
      <c r="D12" s="23"/>
      <c r="E12" s="23"/>
      <c r="F12" s="23"/>
      <c r="G12" s="23"/>
      <c r="H12" s="23"/>
      <c r="I12" s="23"/>
      <c r="J12" s="23"/>
      <c r="K12" s="39"/>
      <c r="L12" s="39"/>
      <c r="M12" s="40"/>
      <c r="N12" s="23"/>
      <c r="O12" s="9"/>
    </row>
    <row r="13" s="1" customFormat="1" ht="33" customHeight="1" spans="1:15">
      <c r="A13" s="24" t="s">
        <v>32</v>
      </c>
      <c r="B13" s="24"/>
      <c r="C13" s="24"/>
      <c r="D13" s="24"/>
      <c r="E13" s="24"/>
      <c r="F13" s="24"/>
      <c r="G13" s="24"/>
      <c r="H13" s="24"/>
      <c r="I13" s="24"/>
      <c r="J13" s="24"/>
      <c r="K13" s="31"/>
      <c r="L13" s="31"/>
      <c r="M13" s="41"/>
      <c r="N13" s="24"/>
      <c r="O13" s="9"/>
    </row>
    <row r="14" spans="1:14">
      <c r="A14" s="25"/>
      <c r="B14" s="25"/>
      <c r="C14" s="25"/>
      <c r="D14" s="25"/>
      <c r="E14" s="25"/>
      <c r="F14" s="25"/>
      <c r="G14" s="25"/>
      <c r="H14" s="25"/>
      <c r="I14" s="42"/>
      <c r="J14" s="25"/>
      <c r="K14" s="43"/>
      <c r="L14" s="43"/>
      <c r="M14" s="44"/>
      <c r="N14" s="25"/>
    </row>
    <row r="15" spans="1:12">
      <c r="A15" s="26" t="s">
        <v>33</v>
      </c>
      <c r="B15" s="26"/>
      <c r="K15" s="45"/>
      <c r="L15" s="45"/>
    </row>
    <row r="17" spans="1:12">
      <c r="A17" s="26" t="s">
        <v>34</v>
      </c>
      <c r="B17" s="26"/>
      <c r="C17" s="26"/>
      <c r="D17" s="26"/>
      <c r="E17" s="26"/>
      <c r="F17" s="26"/>
      <c r="K17" s="45"/>
      <c r="L17" s="45"/>
    </row>
  </sheetData>
  <autoFilter ref="A7:N10">
    <extLst/>
  </autoFilter>
  <mergeCells count="12">
    <mergeCell ref="B2:O2"/>
    <mergeCell ref="K4:O4"/>
    <mergeCell ref="K5:O5"/>
    <mergeCell ref="A6:H6"/>
    <mergeCell ref="K6:O6"/>
    <mergeCell ref="B9:F9"/>
    <mergeCell ref="A10:O10"/>
    <mergeCell ref="A11:O11"/>
    <mergeCell ref="A12:N12"/>
    <mergeCell ref="A13:N13"/>
    <mergeCell ref="A15:B15"/>
    <mergeCell ref="A17:F17"/>
  </mergeCells>
  <printOptions horizontalCentered="1"/>
  <pageMargins left="0" right="0" top="0.432638888888889" bottom="0.354166666666667" header="0" footer="0"/>
  <pageSetup paperSize="9" scale="80" fitToHeight="0" orientation="landscape" horizontalDpi="600" verticalDpi="600"/>
  <headerFooter alignWithMargins="0" scaleWithDoc="0">
    <oddFooter>&amp;C&amp;P</oddFooter>
  </headerFooter>
  <colBreaks count="1" manualBreakCount="1">
    <brk id="15" max="6536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18栋 1套 上浮 5% </vt:lpstr>
      <vt:lpstr>21栋 1套 上浮 4%  </vt:lpstr>
      <vt:lpstr>21栋 1套 上浮 5%  (2)</vt:lpstr>
      <vt:lpstr>21栋 1套 上浮 5%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客服5</dc:creator>
  <cp:lastModifiedBy>周铭华</cp:lastModifiedBy>
  <dcterms:created xsi:type="dcterms:W3CDTF">2022-11-07T10:05:00Z</dcterms:created>
  <dcterms:modified xsi:type="dcterms:W3CDTF">2024-01-02T03:51:29Z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2052-11.8.2.10393</vt:lpwstr>
  </property>
  <property fmtid="{D5CDD505-2E9C-101B-9397-08002B2CF9AE}" pid="3" name="ICV">
    <vt:lpwstr>1360AC7212274509B7C87019B29E5BF9_13</vt:lpwstr>
  </property>
  <property fmtid="{D5CDD505-2E9C-101B-9397-08002B2CF9AE}" pid="4" name="KSOReadingLayout">
    <vt:bool>true</vt:bool>
  </property>
</Properties>
</file>