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栋" sheetId="13" r:id="rId1"/>
    <sheet name="4栋" sheetId="11" r:id="rId2"/>
  </sheets>
  <definedNames>
    <definedName name="_xlnm._FilterDatabase" localSheetId="0" hidden="1">'1栋'!$A$7:$N$10</definedName>
    <definedName name="_xlnm._FilterDatabase" localSheetId="1" hidden="1">'4栋'!$A$7:$N$10</definedName>
    <definedName name="_xlnm.Print_Area" localSheetId="1">'4栋'!$A$1:$O$17</definedName>
    <definedName name="_xlnm.Print_Titles" localSheetId="1">'4栋'!$7:$7</definedName>
    <definedName name="_xlnm.Print_Area" localSheetId="0">'1栋'!$A$1:$O$17</definedName>
    <definedName name="_xlnm.Print_Titles" localSheetId="0">'1栋'!$7:$7</definedName>
  </definedNames>
  <calcPr calcId="144525"/>
</workbook>
</file>

<file path=xl/sharedStrings.xml><?xml version="1.0" encoding="utf-8"?>
<sst xmlns="http://schemas.openxmlformats.org/spreadsheetml/2006/main" count="71" uniqueCount="40">
  <si>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</si>
  <si>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</si>
  <si>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</si>
  <si>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</si>
  <si>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</si>
  <si>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</si>
  <si>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销售价格备案编号：[2023] 125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</si>
  <si>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</si>
  <si>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</si>
  <si>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</si>
  <si>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</si>
  <si>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</si>
  <si>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</si>
  <si>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</si>
  <si>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2"/>
        <color theme="1"/>
        <rFont val="仿宋_GB2312"/>
        <charset val="134"/>
      </rPr>
      <t>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</si>
  <si>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分摊的共有建筑面积（m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</si>
  <si>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r>
      <rPr>
        <sz val="12"/>
        <color theme="1"/>
        <rFont val="仿宋_GB2312"/>
        <charset val="134"/>
      </rPr>
      <t>套内建筑面积（m</t>
    </r>
    <r>
      <rPr>
        <vertAlign val="superscript"/>
        <sz val="12"/>
        <color theme="1"/>
        <rFont val="仿宋_GB2312"/>
        <charset val="134"/>
      </rPr>
      <t>2</t>
    </r>
    <r>
      <rPr>
        <sz val="12"/>
        <color theme="1"/>
        <rFont val="仿宋_GB2312"/>
        <charset val="134"/>
      </rPr>
      <t>）</t>
    </r>
  </si>
  <si>
    <t>原建筑面积单价（元/㎡）</t>
  </si>
  <si>
    <r>
      <t>现建筑面积单价（元/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</si>
  <si>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</si>
  <si>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</si>
  <si>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</si>
  <si>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</si>
  <si>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1栋</t>
  </si>
  <si>
    <t>1004房</t>
  </si>
  <si>
    <t>10</t>
  </si>
  <si>
    <t>四居室</t>
  </si>
  <si>
    <t>预售</t>
  </si>
  <si>
    <t>毛坯</t>
  </si>
  <si>
    <t>合计</t>
  </si>
  <si>
    <t>本楼栋总面积/均价</t>
  </si>
  <si>
    <r>
      <rPr>
        <sz val="10"/>
        <color theme="1"/>
        <rFont val="仿宋_GB2312"/>
        <charset val="134"/>
      </rPr>
      <t>本栋销售住宅共168 套，本次申请住宅共1套，销售住宅总建筑面积：111.93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，套内面积：92.61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，分摊面积：19.32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，销售均价：7866元/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  9506.98元/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</si>
  <si>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</si>
  <si>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</si>
  <si>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</si>
  <si>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</si>
  <si>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4栋</t>
  </si>
  <si>
    <t>1003号</t>
  </si>
  <si>
    <t>三居室</t>
  </si>
  <si>
    <r>
      <rPr>
        <sz val="10"/>
        <color theme="1"/>
        <rFont val="仿宋_GB2312"/>
        <charset val="134"/>
      </rPr>
      <t xml:space="preserve">本栋销售住宅共168 套，本次申请住宅共1套，销售住宅总建筑面积：84.04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，套内面积：69.13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 xml:space="preserve">，分摊面积：14.91 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，销售均价：7866元/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（建筑面积）、9562.54元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</si>
</sst>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_ "/>
  </numFmts>
  <fonts count="43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sz val="13"/>
      <name val="仿宋_GB2312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theme="1"/>
      <name val="仿宋_GB2312"/>
      <charset val="0"/>
    </font>
    <font>
      <sz val="10"/>
      <color theme="1"/>
      <name val="仿宋_GB2312"/>
      <charset val="134"/>
    </font>
    <font>
      <sz val="16"/>
      <color rgb="FFFF0000"/>
      <name val="仿宋_GB2312"/>
      <charset val="134"/>
    </font>
    <font>
      <sz val="13"/>
      <color theme="1"/>
      <name val="仿宋_GB2312"/>
      <charset val="134"/>
    </font>
    <font>
      <sz val="10"/>
      <color rgb="FFFF0000"/>
      <name val="仿宋_GB2312"/>
      <charset val="134"/>
    </font>
    <font>
      <sz val="14"/>
      <color rgb="FFFF0000"/>
      <name val="仿宋_GB2312"/>
      <charset val="134"/>
    </font>
    <font>
      <sz val="12"/>
      <name val="仿宋_GB231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2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5" borderId="11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23" borderId="14" applyNumberFormat="0" applyAlignment="0" applyProtection="0">
      <alignment vertical="center"/>
    </xf>
    <xf numFmtId="0" fontId="38" fillId="23" borderId="8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9" fillId="0" borderId="0"/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7" fontId="11" fillId="0" borderId="2" xfId="49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177" fontId="6" fillId="2" borderId="2" xfId="49" applyNumberFormat="1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7" fontId="15" fillId="2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177" fontId="4" fillId="0" borderId="0" xfId="0" applyNumberFormat="1" applyFont="1" applyBorder="1" applyAlignment="1">
      <alignment horizontal="left" vertical="center" wrapText="1"/>
    </xf>
    <xf numFmtId="177" fontId="8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  <xf numFmtId="177" fontId="8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>
      <alignment vertical="center"/>
    </xf>
    <xf numFmtId="177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17" fillId="0" borderId="0" xfId="0" applyNumberFormat="1" applyFont="1">
      <alignment vertical="center"/>
    </xf>
    <xf numFmtId="0" fontId="2" fillId="2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7" fontId="8" fillId="2" borderId="2" xfId="49" applyNumberFormat="1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178" fontId="2" fillId="2" borderId="0" xfId="0" applyNumberFormat="1" applyFont="1" applyFill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 shrinkToFit="1"/>
    </xf>
    <xf numFmtId="178" fontId="8" fillId="2" borderId="2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177" fontId="13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7"/>
  <sheetViews>
    <sheetView tabSelected="1" workbookViewId="0">
      <pane ySplit="7" topLeftCell="A8" activePane="bottomLeft" state="frozen"/>
      <selection/>
      <selection pane="bottomLeft" activeCell="L16" sqref="L16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7" customWidth="1"/>
    <col min="13" max="13" width="13.625" style="8" customWidth="1"/>
    <col min="14" max="14" width="11.75" style="5" customWidth="1"/>
    <col min="15" max="15" width="8.75" style="5"/>
  </cols>
  <sheetData>
    <row r="2" ht="20.25" spans="2:15">
      <c r="B2" s="9" t="s">
        <v>0</v>
      </c>
      <c r="C2" s="9"/>
      <c r="D2" s="9"/>
      <c r="E2" s="9"/>
      <c r="F2" s="9"/>
      <c r="G2" s="9"/>
      <c r="H2" s="9"/>
      <c r="I2" s="9"/>
      <c r="J2" s="9"/>
      <c r="K2" s="39"/>
      <c r="L2" s="39"/>
      <c r="M2" s="40"/>
      <c r="N2" s="9"/>
      <c r="O2" s="9"/>
    </row>
    <row r="4" s="1" customFormat="1" ht="18.75" spans="1:15">
      <c r="A4" s="10" t="s">
        <v>1</v>
      </c>
      <c r="B4" s="10"/>
      <c r="C4" s="10"/>
      <c r="D4" s="10"/>
      <c r="E4" s="10"/>
      <c r="F4" s="11"/>
      <c r="G4" s="11"/>
      <c r="H4" s="12"/>
      <c r="I4" s="13"/>
      <c r="J4" s="41" t="s">
        <v>2</v>
      </c>
      <c r="K4" s="42" t="s">
        <v>3</v>
      </c>
      <c r="L4" s="42"/>
      <c r="M4" s="43"/>
      <c r="N4" s="14"/>
      <c r="O4" s="14"/>
    </row>
    <row r="5" s="1" customFormat="1" ht="19" customHeight="1" spans="1:15">
      <c r="A5" s="13"/>
      <c r="B5" s="14"/>
      <c r="C5" s="14"/>
      <c r="D5" s="14"/>
      <c r="E5" s="14"/>
      <c r="F5" s="14"/>
      <c r="G5" s="14"/>
      <c r="H5" s="15"/>
      <c r="I5" s="15"/>
      <c r="J5" s="44" t="s">
        <v>4</v>
      </c>
      <c r="K5" s="45" t="s">
        <v>5</v>
      </c>
      <c r="L5" s="45"/>
      <c r="M5" s="45"/>
      <c r="N5" s="45"/>
      <c r="O5" s="45"/>
    </row>
    <row r="6" s="1" customFormat="1" ht="18.75" spans="1:15">
      <c r="A6" s="16" t="s">
        <v>6</v>
      </c>
      <c r="B6" s="16"/>
      <c r="C6" s="16"/>
      <c r="D6" s="16"/>
      <c r="E6" s="16"/>
      <c r="F6" s="16"/>
      <c r="G6" s="16"/>
      <c r="H6" s="16"/>
      <c r="I6" s="13"/>
      <c r="J6" s="41" t="s">
        <v>7</v>
      </c>
      <c r="K6" s="46">
        <v>45253</v>
      </c>
      <c r="L6" s="46"/>
      <c r="M6" s="47"/>
      <c r="N6" s="46"/>
      <c r="O6" s="46"/>
    </row>
    <row r="7" s="2" customFormat="1" ht="54.95" customHeight="1" spans="1:15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48" t="s">
        <v>18</v>
      </c>
      <c r="L7" s="49" t="s">
        <v>19</v>
      </c>
      <c r="M7" s="18" t="s">
        <v>20</v>
      </c>
      <c r="N7" s="18" t="s">
        <v>21</v>
      </c>
      <c r="O7" s="18" t="s">
        <v>22</v>
      </c>
    </row>
    <row r="8" s="3" customFormat="1" ht="21.95" customHeight="1" spans="1:18">
      <c r="A8" s="19">
        <v>1</v>
      </c>
      <c r="B8" s="75" t="s">
        <v>23</v>
      </c>
      <c r="C8" s="75" t="s">
        <v>24</v>
      </c>
      <c r="D8" s="76" t="s">
        <v>25</v>
      </c>
      <c r="E8" s="77" t="s">
        <v>26</v>
      </c>
      <c r="F8" s="23">
        <v>2.95</v>
      </c>
      <c r="G8" s="78">
        <v>111.93</v>
      </c>
      <c r="H8" s="78">
        <f>G8-I8</f>
        <v>19.32</v>
      </c>
      <c r="I8" s="78">
        <v>92.61</v>
      </c>
      <c r="J8" s="85">
        <f>L8/G8</f>
        <v>8740</v>
      </c>
      <c r="K8" s="86">
        <f>J8*90%</f>
        <v>7866</v>
      </c>
      <c r="L8" s="53">
        <v>978268.2</v>
      </c>
      <c r="M8" s="53">
        <f>K8*G8</f>
        <v>880441.38</v>
      </c>
      <c r="N8" s="19" t="s">
        <v>27</v>
      </c>
      <c r="O8" s="19" t="s">
        <v>28</v>
      </c>
      <c r="P8" s="87"/>
      <c r="R8" s="74"/>
    </row>
    <row r="9" s="4" customFormat="1" ht="24.75" customHeight="1" spans="1:15">
      <c r="A9" s="79" t="s">
        <v>29</v>
      </c>
      <c r="B9" s="80" t="s">
        <v>30</v>
      </c>
      <c r="C9" s="81"/>
      <c r="D9" s="81"/>
      <c r="E9" s="81"/>
      <c r="F9" s="82"/>
      <c r="G9" s="83">
        <f>SUM(G8:G8)</f>
        <v>111.93</v>
      </c>
      <c r="H9" s="83">
        <f>SUM(H8:H8)</f>
        <v>19.32</v>
      </c>
      <c r="I9" s="83">
        <f>SUM(I8:I8)</f>
        <v>92.61</v>
      </c>
      <c r="J9" s="88">
        <f>AVERAGE(J8:J8)</f>
        <v>8740</v>
      </c>
      <c r="K9" s="86">
        <f>J9*90%</f>
        <v>7866</v>
      </c>
      <c r="L9" s="89"/>
      <c r="M9" s="79"/>
      <c r="N9" s="90"/>
      <c r="O9" s="90"/>
    </row>
    <row r="10" s="1" customFormat="1" ht="33.95" customHeight="1" spans="1:15">
      <c r="A10" s="84" t="s">
        <v>31</v>
      </c>
      <c r="B10" s="84"/>
      <c r="C10" s="84"/>
      <c r="D10" s="84"/>
      <c r="E10" s="84"/>
      <c r="F10" s="84"/>
      <c r="G10" s="84"/>
      <c r="H10" s="84"/>
      <c r="I10" s="84"/>
      <c r="J10" s="84"/>
      <c r="K10" s="91"/>
      <c r="L10" s="91"/>
      <c r="M10" s="84"/>
      <c r="N10" s="84"/>
      <c r="O10" s="84"/>
    </row>
    <row r="11" s="1" customFormat="1" ht="15.95" customHeight="1" spans="1: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60"/>
      <c r="L11" s="60"/>
      <c r="M11" s="32"/>
      <c r="N11" s="32"/>
      <c r="O11" s="32"/>
    </row>
    <row r="12" s="1" customFormat="1" spans="1:15">
      <c r="A12" s="33" t="s">
        <v>32</v>
      </c>
      <c r="B12" s="33"/>
      <c r="C12" s="33"/>
      <c r="D12" s="33"/>
      <c r="E12" s="33"/>
      <c r="F12" s="33"/>
      <c r="G12" s="33"/>
      <c r="H12" s="33"/>
      <c r="I12" s="33"/>
      <c r="J12" s="33"/>
      <c r="K12" s="63"/>
      <c r="L12" s="63"/>
      <c r="M12" s="92"/>
      <c r="N12" s="33"/>
      <c r="O12" s="13"/>
    </row>
    <row r="13" s="1" customFormat="1" ht="33" customHeight="1" spans="1:15">
      <c r="A13" s="34" t="s">
        <v>33</v>
      </c>
      <c r="B13" s="34"/>
      <c r="C13" s="34"/>
      <c r="D13" s="34"/>
      <c r="E13" s="34"/>
      <c r="F13" s="34"/>
      <c r="G13" s="34"/>
      <c r="H13" s="34"/>
      <c r="I13" s="34"/>
      <c r="J13" s="34"/>
      <c r="K13" s="67"/>
      <c r="L13" s="67"/>
      <c r="M13" s="93"/>
      <c r="N13" s="34"/>
      <c r="O13" s="13"/>
    </row>
    <row r="14" spans="1:14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66"/>
      <c r="L14" s="66"/>
      <c r="M14" s="68"/>
      <c r="N14" s="35"/>
    </row>
    <row r="15" ht="18.75" spans="1:15">
      <c r="A15" s="36" t="s">
        <v>34</v>
      </c>
      <c r="B15" s="36"/>
      <c r="D15" s="37"/>
      <c r="E15" s="37"/>
      <c r="F15" s="37"/>
      <c r="G15" s="37"/>
      <c r="H15" s="37"/>
      <c r="I15" s="37"/>
      <c r="J15" s="37"/>
      <c r="K15" s="71"/>
      <c r="L15" s="71"/>
      <c r="M15" s="72"/>
      <c r="N15" s="37"/>
      <c r="O15" s="37"/>
    </row>
    <row r="16" ht="18.75" spans="2:15">
      <c r="B16" s="37"/>
      <c r="C16" s="37"/>
      <c r="D16" s="37"/>
      <c r="E16" s="37"/>
      <c r="F16" s="37"/>
      <c r="G16" s="37"/>
      <c r="H16" s="37"/>
      <c r="I16" s="37"/>
      <c r="J16" s="37"/>
      <c r="K16" s="73"/>
      <c r="L16" s="73"/>
      <c r="M16" s="72"/>
      <c r="N16" s="37"/>
      <c r="O16" s="37"/>
    </row>
    <row r="17" ht="18.75" spans="1:15">
      <c r="A17" s="36" t="s">
        <v>35</v>
      </c>
      <c r="B17" s="36"/>
      <c r="C17" s="36"/>
      <c r="D17" s="36"/>
      <c r="E17" s="36"/>
      <c r="F17" s="36"/>
      <c r="H17" s="37"/>
      <c r="I17" s="37"/>
      <c r="J17" s="37"/>
      <c r="K17" s="71"/>
      <c r="L17" s="71"/>
      <c r="M17" s="72"/>
      <c r="O17" s="37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2:N12"/>
    <mergeCell ref="A13:N13"/>
    <mergeCell ref="A15:B15"/>
    <mergeCell ref="A17:F17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17"/>
  <sheetViews>
    <sheetView workbookViewId="0">
      <pane ySplit="7" topLeftCell="A8" activePane="bottomLeft" state="frozen"/>
      <selection/>
      <selection pane="bottomLeft" activeCell="B33" sqref="B33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6" customWidth="1"/>
    <col min="11" max="12" width="13.625" style="7" customWidth="1"/>
    <col min="13" max="13" width="13.625" style="8" customWidth="1"/>
    <col min="14" max="14" width="11.75" style="5" customWidth="1"/>
    <col min="15" max="15" width="8.75" style="5"/>
  </cols>
  <sheetData>
    <row r="2" ht="20.25" spans="2:15">
      <c r="B2" s="9" t="s">
        <v>0</v>
      </c>
      <c r="C2" s="9"/>
      <c r="D2" s="9"/>
      <c r="E2" s="9"/>
      <c r="F2" s="9"/>
      <c r="G2" s="9"/>
      <c r="H2" s="9"/>
      <c r="I2" s="9"/>
      <c r="J2" s="38"/>
      <c r="K2" s="39"/>
      <c r="L2" s="39"/>
      <c r="M2" s="40"/>
      <c r="N2" s="9"/>
      <c r="O2" s="9"/>
    </row>
    <row r="4" s="1" customFormat="1" ht="18.75" spans="1:15">
      <c r="A4" s="10" t="s">
        <v>1</v>
      </c>
      <c r="B4" s="10"/>
      <c r="C4" s="10"/>
      <c r="D4" s="10"/>
      <c r="E4" s="10"/>
      <c r="F4" s="11"/>
      <c r="G4" s="11"/>
      <c r="H4" s="12"/>
      <c r="I4" s="13"/>
      <c r="J4" s="41" t="s">
        <v>2</v>
      </c>
      <c r="K4" s="42" t="s">
        <v>3</v>
      </c>
      <c r="L4" s="42"/>
      <c r="M4" s="43"/>
      <c r="N4" s="14"/>
      <c r="O4" s="14"/>
    </row>
    <row r="5" s="1" customFormat="1" ht="19" customHeight="1" spans="1:15">
      <c r="A5" s="13"/>
      <c r="B5" s="14"/>
      <c r="C5" s="14"/>
      <c r="D5" s="14"/>
      <c r="E5" s="14"/>
      <c r="F5" s="14"/>
      <c r="G5" s="14"/>
      <c r="H5" s="15"/>
      <c r="I5" s="15"/>
      <c r="J5" s="44" t="s">
        <v>4</v>
      </c>
      <c r="K5" s="45" t="s">
        <v>5</v>
      </c>
      <c r="L5" s="45"/>
      <c r="M5" s="45"/>
      <c r="N5" s="45"/>
      <c r="O5" s="45"/>
    </row>
    <row r="6" s="1" customFormat="1" ht="18.75" spans="1:15">
      <c r="A6" s="16" t="s">
        <v>6</v>
      </c>
      <c r="B6" s="16"/>
      <c r="C6" s="16"/>
      <c r="D6" s="16"/>
      <c r="E6" s="16"/>
      <c r="F6" s="16"/>
      <c r="G6" s="16"/>
      <c r="H6" s="16"/>
      <c r="I6" s="13"/>
      <c r="J6" s="41" t="s">
        <v>7</v>
      </c>
      <c r="K6" s="46">
        <v>45253</v>
      </c>
      <c r="L6" s="46"/>
      <c r="M6" s="47"/>
      <c r="N6" s="46"/>
      <c r="O6" s="46"/>
    </row>
    <row r="7" s="2" customFormat="1" ht="54.95" customHeight="1" spans="1:15">
      <c r="A7" s="17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48" t="s">
        <v>18</v>
      </c>
      <c r="L7" s="49" t="s">
        <v>19</v>
      </c>
      <c r="M7" s="18" t="s">
        <v>20</v>
      </c>
      <c r="N7" s="18" t="s">
        <v>21</v>
      </c>
      <c r="O7" s="18" t="s">
        <v>22</v>
      </c>
    </row>
    <row r="8" s="3" customFormat="1" ht="21.95" customHeight="1" spans="1:17">
      <c r="A8" s="19">
        <v>1</v>
      </c>
      <c r="B8" s="20" t="s">
        <v>36</v>
      </c>
      <c r="C8" s="21" t="s">
        <v>37</v>
      </c>
      <c r="D8" s="22">
        <v>10</v>
      </c>
      <c r="E8" s="20" t="s">
        <v>38</v>
      </c>
      <c r="F8" s="23">
        <v>2.95</v>
      </c>
      <c r="G8" s="24">
        <v>84.04</v>
      </c>
      <c r="H8" s="24">
        <f>G8-I8</f>
        <v>14.91</v>
      </c>
      <c r="I8" s="24">
        <v>69.13</v>
      </c>
      <c r="J8" s="50">
        <v>8740</v>
      </c>
      <c r="K8" s="51">
        <v>7866</v>
      </c>
      <c r="L8" s="52">
        <f>G8*J8</f>
        <v>734509.6</v>
      </c>
      <c r="M8" s="53">
        <f>K8*G8</f>
        <v>661058.64</v>
      </c>
      <c r="N8" s="19" t="s">
        <v>27</v>
      </c>
      <c r="O8" s="19" t="s">
        <v>28</v>
      </c>
      <c r="Q8" s="74"/>
    </row>
    <row r="9" s="4" customFormat="1" ht="24.75" customHeight="1" spans="1:15">
      <c r="A9" s="25" t="s">
        <v>29</v>
      </c>
      <c r="B9" s="26" t="s">
        <v>30</v>
      </c>
      <c r="C9" s="27"/>
      <c r="D9" s="27"/>
      <c r="E9" s="27"/>
      <c r="F9" s="28"/>
      <c r="G9" s="29">
        <f t="shared" ref="G9:I9" si="0">SUM(G8:G8)</f>
        <v>84.04</v>
      </c>
      <c r="H9" s="29">
        <f t="shared" si="0"/>
        <v>14.91</v>
      </c>
      <c r="I9" s="29">
        <f t="shared" si="0"/>
        <v>69.13</v>
      </c>
      <c r="J9" s="50">
        <f>AVERAGE(J8:J8)</f>
        <v>8740</v>
      </c>
      <c r="K9" s="51">
        <f>AVERAGE(K8:K8)</f>
        <v>7866</v>
      </c>
      <c r="L9" s="54"/>
      <c r="M9" s="53"/>
      <c r="N9" s="19"/>
      <c r="O9" s="19"/>
    </row>
    <row r="10" s="1" customFormat="1" ht="33.95" customHeight="1" spans="1:15">
      <c r="A10" s="30" t="s">
        <v>39</v>
      </c>
      <c r="B10" s="31"/>
      <c r="C10" s="31"/>
      <c r="D10" s="31"/>
      <c r="E10" s="31"/>
      <c r="F10" s="31"/>
      <c r="G10" s="31"/>
      <c r="H10" s="31"/>
      <c r="I10" s="31"/>
      <c r="J10" s="55"/>
      <c r="K10" s="56"/>
      <c r="L10" s="31"/>
      <c r="M10" s="57"/>
      <c r="N10" s="55"/>
      <c r="O10" s="58"/>
    </row>
    <row r="11" s="1" customFormat="1" ht="15.95" customHeight="1" spans="1:15">
      <c r="A11" s="32"/>
      <c r="B11" s="32"/>
      <c r="C11" s="32"/>
      <c r="D11" s="32"/>
      <c r="E11" s="32"/>
      <c r="F11" s="32"/>
      <c r="G11" s="32"/>
      <c r="H11" s="32"/>
      <c r="I11" s="32"/>
      <c r="J11" s="59"/>
      <c r="K11" s="60"/>
      <c r="L11" s="60"/>
      <c r="M11" s="32"/>
      <c r="N11" s="32"/>
      <c r="O11" s="32"/>
    </row>
    <row r="12" s="1" customFormat="1" spans="1:15">
      <c r="A12" s="33" t="s">
        <v>32</v>
      </c>
      <c r="B12" s="33"/>
      <c r="C12" s="33"/>
      <c r="D12" s="33"/>
      <c r="E12" s="33"/>
      <c r="F12" s="33"/>
      <c r="G12" s="33"/>
      <c r="H12" s="33"/>
      <c r="I12" s="33"/>
      <c r="J12" s="61"/>
      <c r="K12" s="62"/>
      <c r="L12" s="63"/>
      <c r="M12" s="64"/>
      <c r="N12" s="33"/>
      <c r="O12" s="13"/>
    </row>
    <row r="13" s="1" customFormat="1" ht="33" customHeight="1" spans="1:15">
      <c r="A13" s="34" t="s">
        <v>33</v>
      </c>
      <c r="B13" s="34"/>
      <c r="C13" s="34"/>
      <c r="D13" s="34"/>
      <c r="E13" s="34"/>
      <c r="F13" s="34"/>
      <c r="G13" s="34"/>
      <c r="H13" s="34"/>
      <c r="I13" s="34"/>
      <c r="J13" s="65"/>
      <c r="K13" s="66"/>
      <c r="L13" s="67"/>
      <c r="M13" s="68"/>
      <c r="N13" s="34"/>
      <c r="O13" s="13"/>
    </row>
    <row r="14" spans="1:14">
      <c r="A14" s="35"/>
      <c r="B14" s="35"/>
      <c r="C14" s="35"/>
      <c r="D14" s="35"/>
      <c r="E14" s="35"/>
      <c r="F14" s="35"/>
      <c r="G14" s="35"/>
      <c r="H14" s="35"/>
      <c r="I14" s="35"/>
      <c r="J14" s="69"/>
      <c r="K14" s="66"/>
      <c r="L14" s="66"/>
      <c r="M14" s="68"/>
      <c r="N14" s="35"/>
    </row>
    <row r="15" ht="18.75" spans="1:15">
      <c r="A15" s="36" t="s">
        <v>34</v>
      </c>
      <c r="B15" s="36"/>
      <c r="D15" s="37"/>
      <c r="E15" s="37"/>
      <c r="F15" s="37"/>
      <c r="G15" s="37"/>
      <c r="H15" s="37"/>
      <c r="I15" s="37"/>
      <c r="J15" s="70"/>
      <c r="K15" s="71"/>
      <c r="L15" s="71"/>
      <c r="M15" s="72"/>
      <c r="N15" s="37"/>
      <c r="O15" s="37"/>
    </row>
    <row r="16" ht="18.75" spans="2:15">
      <c r="B16" s="37"/>
      <c r="C16" s="37"/>
      <c r="D16" s="37"/>
      <c r="E16" s="37"/>
      <c r="F16" s="37"/>
      <c r="G16" s="37"/>
      <c r="H16" s="37"/>
      <c r="I16" s="37"/>
      <c r="J16" s="70"/>
      <c r="K16" s="73"/>
      <c r="L16" s="73"/>
      <c r="M16" s="72"/>
      <c r="N16" s="37"/>
      <c r="O16" s="37"/>
    </row>
    <row r="17" ht="18.75" spans="1:15">
      <c r="A17" s="36" t="s">
        <v>35</v>
      </c>
      <c r="B17" s="36"/>
      <c r="C17" s="36"/>
      <c r="D17" s="36"/>
      <c r="E17" s="36"/>
      <c r="F17" s="36"/>
      <c r="H17" s="37"/>
      <c r="I17" s="37"/>
      <c r="J17" s="70"/>
      <c r="K17" s="71"/>
      <c r="L17" s="71"/>
      <c r="M17" s="72"/>
      <c r="O17" s="37"/>
    </row>
  </sheetData>
  <autoFilter ref="A7:N10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2:N12"/>
    <mergeCell ref="A13:N13"/>
    <mergeCell ref="A15:B15"/>
    <mergeCell ref="A17:F17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1栋</vt:lpstr>
      <vt:lpstr>4栋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2023-11-29T07:32:29Z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