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9栋" sheetId="17" r:id="rId1"/>
    <sheet name="18栋" sheetId="18" r:id="rId2"/>
    <sheet name="21栋" sheetId="15" r:id="rId3"/>
    <sheet name="21栋（2）" sheetId="19" r:id="rId4"/>
  </sheets>
  <definedNames>
    <definedName name="_xlnm._FilterDatabase" localSheetId="0" hidden="1">'9栋'!$A$7:$N$18</definedName>
    <definedName name="_xlnm._FilterDatabase" localSheetId="1" hidden="1">'18栋'!$A$7:$N$11</definedName>
    <definedName name="_xlnm._FilterDatabase" localSheetId="2" hidden="1">'21栋'!$A$7:$N$22</definedName>
    <definedName name="_xlnm._FilterDatabase" localSheetId="3" hidden="1">'21栋（2）'!$A$7:$N$14</definedName>
    <definedName name="_xlnm.Print_Area" localSheetId="2">'21栋'!$A$1:$O$29</definedName>
    <definedName name="_xlnm.Print_Titles" localSheetId="2">'21栋'!$7:$7</definedName>
    <definedName name="_xlnm.Print_Area" localSheetId="0">'9栋'!$A$1:$O$25</definedName>
    <definedName name="_xlnm.Print_Titles" localSheetId="0">'9栋'!$7:$7</definedName>
    <definedName name="_xlnm.Print_Area" localSheetId="1">'18栋'!$A$1:$O$18</definedName>
    <definedName name="_xlnm.Print_Titles" localSheetId="1">'18栋'!$7:$7</definedName>
    <definedName name="_xlnm.Print_Area" localSheetId="3">'21栋（2）'!$A$1:$O$21</definedName>
    <definedName name="_xlnm.Print_Titles" localSheetId="3">'21栋（2）'!$7:$7</definedName>
  </definedNames>
  <calcPr calcId="144525"/>
</workbook>
</file>

<file path=xl/sharedStrings.xml><?xml version="1.0" encoding="utf-8"?>
<sst xmlns="http://schemas.openxmlformats.org/spreadsheetml/2006/main" count="266" uniqueCount="70">
  <si>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</si>
  <si>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</si>
  <si>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</si>
  <si>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</si>
  <si>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</si>
  <si>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</si>
  <si>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销售价格备案编号：[2023]124号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</si>
  <si>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</si>
  <si>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</si>
  <si>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</si>
  <si>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</si>
  <si>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</si>
  <si>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</si>
  <si>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</si>
  <si>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</si>
  <si>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</si>
  <si>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</si>
  <si>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</si>
  <si>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</si>
  <si>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</si>
  <si>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</si>
  <si>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</si>
  <si>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</si>
  <si>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9栋</t>
  </si>
  <si>
    <t>501房</t>
  </si>
  <si>
    <t>二居室</t>
  </si>
  <si>
    <t>现售</t>
  </si>
  <si>
    <t>毛坯</t>
  </si>
  <si>
    <t>604房</t>
  </si>
  <si>
    <t>708房</t>
  </si>
  <si>
    <t>808房</t>
  </si>
  <si>
    <t>1008房</t>
  </si>
  <si>
    <t>1508房</t>
  </si>
  <si>
    <t>2304房</t>
  </si>
  <si>
    <t>2308房</t>
  </si>
  <si>
    <t>23</t>
  </si>
  <si>
    <t>2404房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</si>
  <si>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</si>
  <si>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</si>
  <si>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套，本次申请住宅共9套，销售住宅总建筑面积：671.97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，套内面积：515.82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，分摊面积：156.15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，销售均价：9182.69元/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（建筑面积）、11962元/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</si>
  <si>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</si>
  <si>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</si>
  <si>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</si>
  <si>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</si>
  <si>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18栋</t>
  </si>
  <si>
    <t>303房</t>
  </si>
  <si>
    <t>一居室</t>
  </si>
  <si>
    <t>408房</t>
  </si>
  <si>
    <r>
      <rPr>
        <sz val="10"/>
        <color theme="1"/>
        <rFont val="仿宋_GB2312"/>
        <charset val="134"/>
      </rPr>
      <t>本栋销售住宅共180 套，本次申请住宅共13套，销售住宅总建筑面积：109.68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，套内面积：84.14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，分摊面积：25.54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，销售均价：8905.03元/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（建筑面积）、11608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</si>
  <si>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21栋</t>
  </si>
  <si>
    <t>301房</t>
  </si>
  <si>
    <t>505房</t>
  </si>
  <si>
    <t>601房</t>
  </si>
  <si>
    <t>702房</t>
  </si>
  <si>
    <t>704房</t>
  </si>
  <si>
    <t>902房</t>
  </si>
  <si>
    <t>903房</t>
  </si>
  <si>
    <t>904房</t>
  </si>
  <si>
    <t>908房</t>
  </si>
  <si>
    <t>1002房</t>
  </si>
  <si>
    <t>1003房</t>
  </si>
  <si>
    <t>1203房</t>
  </si>
  <si>
    <t>1501房</t>
  </si>
  <si>
    <r>
      <rPr>
        <sz val="10"/>
        <color theme="1"/>
        <rFont val="仿宋_GB2312"/>
        <charset val="134"/>
      </rPr>
      <t>本栋销售住宅共180 套，本次申请住宅共13套，销售住宅总建筑面积：843.74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，套内面积：644.99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，分摊面积：198.75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，销售均价：9544.68元/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12471.01元/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</si>
  <si>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2001房</t>
  </si>
  <si>
    <t>2004房</t>
  </si>
  <si>
    <t>2101房</t>
  </si>
  <si>
    <t>2104房</t>
  </si>
  <si>
    <t>2301房</t>
  </si>
  <si>
    <r>
      <rPr>
        <sz val="10"/>
        <color theme="1"/>
        <rFont val="仿宋_GB2312"/>
        <charset val="134"/>
      </rPr>
      <t>本栋销售住宅共180 套，本次申请住宅共5套，销售住宅总建筑面积：384.59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，套内面积：294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，分摊面积：90.59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，销售均价：9917.46元/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12973.52元/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</si>
</sst>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&quot;年&quot;m&quot;月&quot;d&quot;日&quot;;@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5"/>
  <sheetViews>
    <sheetView workbookViewId="0">
      <pane ySplit="7" topLeftCell="A8" activePane="bottomLeft" state="frozen"/>
      <selection/>
      <selection pane="bottomLeft" activeCell="Q11" sqref="Q11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0"/>
      <c r="L2" s="30"/>
      <c r="M2" s="31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2" t="s">
        <v>3</v>
      </c>
      <c r="L4" s="32"/>
      <c r="M4" s="33"/>
      <c r="N4" s="10"/>
      <c r="O4" s="10"/>
    </row>
    <row r="5" s="1" customFormat="1" ht="19" customHeight="1" spans="1:15">
      <c r="A5" s="9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34" t="s">
        <v>5</v>
      </c>
      <c r="L5" s="34"/>
      <c r="M5" s="34"/>
      <c r="N5" s="34"/>
      <c r="O5" s="34"/>
    </row>
    <row r="6" s="1" customFormat="1" ht="18.75" spans="1:15">
      <c r="A6" s="12" t="s">
        <v>6</v>
      </c>
      <c r="B6" s="12"/>
      <c r="C6" s="12"/>
      <c r="D6" s="12"/>
      <c r="E6" s="12"/>
      <c r="F6" s="12"/>
      <c r="G6" s="12"/>
      <c r="H6" s="12"/>
      <c r="I6" s="9"/>
      <c r="J6" s="10" t="s">
        <v>7</v>
      </c>
      <c r="K6" s="35">
        <v>45253</v>
      </c>
      <c r="L6" s="35"/>
      <c r="M6" s="36"/>
      <c r="N6" s="35"/>
      <c r="O6" s="35"/>
    </row>
    <row r="7" s="2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2" customFormat="1" ht="21" customHeight="1" spans="1:15">
      <c r="A8" s="15">
        <v>1</v>
      </c>
      <c r="B8" s="14" t="s">
        <v>23</v>
      </c>
      <c r="C8" s="14" t="s">
        <v>24</v>
      </c>
      <c r="D8" s="14">
        <v>5</v>
      </c>
      <c r="E8" s="56" t="s">
        <v>25</v>
      </c>
      <c r="F8" s="16">
        <v>2.95</v>
      </c>
      <c r="G8" s="14">
        <v>74.88</v>
      </c>
      <c r="H8" s="14">
        <v>17.4</v>
      </c>
      <c r="I8" s="14">
        <v>57.48</v>
      </c>
      <c r="J8" s="37">
        <v>8659.04</v>
      </c>
      <c r="K8" s="37">
        <f>J8*105%</f>
        <v>9091.992</v>
      </c>
      <c r="L8" s="37">
        <v>648388.54</v>
      </c>
      <c r="M8" s="37">
        <f>G8*K8</f>
        <v>680808.36096</v>
      </c>
      <c r="N8" s="15" t="s">
        <v>26</v>
      </c>
      <c r="O8" s="15" t="s">
        <v>27</v>
      </c>
    </row>
    <row r="9" s="2" customFormat="1" ht="21" customHeight="1" spans="1:15">
      <c r="A9" s="15">
        <v>2</v>
      </c>
      <c r="B9" s="14" t="s">
        <v>23</v>
      </c>
      <c r="C9" s="14" t="s">
        <v>28</v>
      </c>
      <c r="D9" s="14">
        <v>6</v>
      </c>
      <c r="E9" s="14" t="s">
        <v>25</v>
      </c>
      <c r="F9" s="16">
        <v>2.95</v>
      </c>
      <c r="G9" s="14">
        <v>74.23</v>
      </c>
      <c r="H9" s="14">
        <v>17.25</v>
      </c>
      <c r="I9" s="14">
        <v>56.98</v>
      </c>
      <c r="J9" s="37">
        <v>8659.04</v>
      </c>
      <c r="K9" s="37">
        <f t="shared" ref="K9:K16" si="0">J9*105%</f>
        <v>9091.992</v>
      </c>
      <c r="L9" s="37">
        <v>642760.17</v>
      </c>
      <c r="M9" s="37">
        <f t="shared" ref="M9:M16" si="1">G9*K9</f>
        <v>674898.56616</v>
      </c>
      <c r="N9" s="15" t="s">
        <v>26</v>
      </c>
      <c r="O9" s="15" t="s">
        <v>27</v>
      </c>
    </row>
    <row r="10" s="2" customFormat="1" ht="21" customHeight="1" spans="1:15">
      <c r="A10" s="15">
        <v>3</v>
      </c>
      <c r="B10" s="14" t="s">
        <v>23</v>
      </c>
      <c r="C10" s="14" t="s">
        <v>29</v>
      </c>
      <c r="D10" s="14">
        <v>7</v>
      </c>
      <c r="E10" s="14" t="s">
        <v>25</v>
      </c>
      <c r="F10" s="16">
        <v>2.95</v>
      </c>
      <c r="G10" s="14">
        <v>74.88</v>
      </c>
      <c r="H10" s="14">
        <v>17.4</v>
      </c>
      <c r="I10" s="14">
        <v>57.48</v>
      </c>
      <c r="J10" s="37">
        <v>8659.04</v>
      </c>
      <c r="K10" s="37">
        <f t="shared" si="0"/>
        <v>9091.992</v>
      </c>
      <c r="L10" s="37">
        <v>648388.54</v>
      </c>
      <c r="M10" s="37">
        <f t="shared" si="1"/>
        <v>680808.36096</v>
      </c>
      <c r="N10" s="15" t="s">
        <v>26</v>
      </c>
      <c r="O10" s="15" t="s">
        <v>27</v>
      </c>
    </row>
    <row r="11" s="2" customFormat="1" ht="21" customHeight="1" spans="1:15">
      <c r="A11" s="15">
        <v>4</v>
      </c>
      <c r="B11" s="14" t="s">
        <v>23</v>
      </c>
      <c r="C11" s="14" t="s">
        <v>30</v>
      </c>
      <c r="D11" s="14">
        <v>8</v>
      </c>
      <c r="E11" s="14" t="s">
        <v>25</v>
      </c>
      <c r="F11" s="16">
        <v>2.95</v>
      </c>
      <c r="G11" s="14">
        <v>74.88</v>
      </c>
      <c r="H11" s="14">
        <v>17.4</v>
      </c>
      <c r="I11" s="14">
        <v>57.48</v>
      </c>
      <c r="J11" s="37">
        <v>8659.04</v>
      </c>
      <c r="K11" s="37">
        <f t="shared" si="0"/>
        <v>9091.992</v>
      </c>
      <c r="L11" s="37">
        <v>648388.54</v>
      </c>
      <c r="M11" s="37">
        <f t="shared" si="1"/>
        <v>680808.36096</v>
      </c>
      <c r="N11" s="15" t="s">
        <v>26</v>
      </c>
      <c r="O11" s="15" t="s">
        <v>27</v>
      </c>
    </row>
    <row r="12" s="2" customFormat="1" ht="21" customHeight="1" spans="1:15">
      <c r="A12" s="15">
        <v>5</v>
      </c>
      <c r="B12" s="14" t="s">
        <v>23</v>
      </c>
      <c r="C12" s="14" t="s">
        <v>31</v>
      </c>
      <c r="D12" s="14">
        <v>10</v>
      </c>
      <c r="E12" s="14" t="s">
        <v>25</v>
      </c>
      <c r="F12" s="16">
        <v>2.95</v>
      </c>
      <c r="G12" s="14">
        <v>74.88</v>
      </c>
      <c r="H12" s="14">
        <v>17.4</v>
      </c>
      <c r="I12" s="14">
        <v>57.48</v>
      </c>
      <c r="J12" s="37">
        <v>9142.35</v>
      </c>
      <c r="K12" s="37">
        <f t="shared" si="0"/>
        <v>9599.4675</v>
      </c>
      <c r="L12" s="37">
        <v>684579.17</v>
      </c>
      <c r="M12" s="37">
        <f t="shared" si="1"/>
        <v>718808.1264</v>
      </c>
      <c r="N12" s="15" t="s">
        <v>26</v>
      </c>
      <c r="O12" s="15" t="s">
        <v>27</v>
      </c>
    </row>
    <row r="13" s="2" customFormat="1" ht="21" customHeight="1" spans="1:15">
      <c r="A13" s="15">
        <v>6</v>
      </c>
      <c r="B13" s="14" t="s">
        <v>23</v>
      </c>
      <c r="C13" s="14" t="s">
        <v>32</v>
      </c>
      <c r="D13" s="14">
        <v>15</v>
      </c>
      <c r="E13" s="14" t="s">
        <v>25</v>
      </c>
      <c r="F13" s="16">
        <v>2.95</v>
      </c>
      <c r="G13" s="14">
        <v>74.88</v>
      </c>
      <c r="H13" s="14">
        <v>17.4</v>
      </c>
      <c r="I13" s="14">
        <v>57.48</v>
      </c>
      <c r="J13" s="37">
        <v>8853</v>
      </c>
      <c r="K13" s="37">
        <f t="shared" si="0"/>
        <v>9295.65</v>
      </c>
      <c r="L13" s="37">
        <v>662912.64</v>
      </c>
      <c r="M13" s="37">
        <f t="shared" si="1"/>
        <v>696058.272</v>
      </c>
      <c r="N13" s="15" t="s">
        <v>26</v>
      </c>
      <c r="O13" s="15" t="s">
        <v>27</v>
      </c>
    </row>
    <row r="14" s="2" customFormat="1" ht="21" customHeight="1" spans="1:15">
      <c r="A14" s="15">
        <v>7</v>
      </c>
      <c r="B14" s="14" t="s">
        <v>23</v>
      </c>
      <c r="C14" s="14" t="s">
        <v>33</v>
      </c>
      <c r="D14" s="14">
        <v>23</v>
      </c>
      <c r="E14" s="14" t="s">
        <v>25</v>
      </c>
      <c r="F14" s="16">
        <v>2.95</v>
      </c>
      <c r="G14" s="14">
        <v>74.23</v>
      </c>
      <c r="H14" s="14">
        <v>17.25</v>
      </c>
      <c r="I14" s="14">
        <v>56.98</v>
      </c>
      <c r="J14" s="37">
        <v>8853.08</v>
      </c>
      <c r="K14" s="37">
        <f t="shared" si="0"/>
        <v>9295.734</v>
      </c>
      <c r="L14" s="37">
        <v>657163.76</v>
      </c>
      <c r="M14" s="37">
        <f t="shared" si="1"/>
        <v>690022.33482</v>
      </c>
      <c r="N14" s="15" t="s">
        <v>26</v>
      </c>
      <c r="O14" s="15" t="s">
        <v>27</v>
      </c>
    </row>
    <row r="15" s="2" customFormat="1" ht="21" customHeight="1" spans="1:15">
      <c r="A15" s="15">
        <v>8</v>
      </c>
      <c r="B15" s="14" t="s">
        <v>23</v>
      </c>
      <c r="C15" s="14" t="s">
        <v>34</v>
      </c>
      <c r="D15" s="14" t="s">
        <v>35</v>
      </c>
      <c r="E15" s="55" t="s">
        <v>25</v>
      </c>
      <c r="F15" s="16">
        <v>2.95</v>
      </c>
      <c r="G15" s="14">
        <v>74.88</v>
      </c>
      <c r="H15" s="14">
        <v>17.4</v>
      </c>
      <c r="I15" s="14">
        <v>57.48</v>
      </c>
      <c r="J15" s="37">
        <v>8404.2</v>
      </c>
      <c r="K15" s="37">
        <f t="shared" si="0"/>
        <v>8824.41</v>
      </c>
      <c r="L15" s="37">
        <v>629306.5</v>
      </c>
      <c r="M15" s="37">
        <f t="shared" si="1"/>
        <v>660771.8208</v>
      </c>
      <c r="N15" s="15" t="s">
        <v>26</v>
      </c>
      <c r="O15" s="15" t="s">
        <v>27</v>
      </c>
    </row>
    <row r="16" s="2" customFormat="1" ht="21" customHeight="1" spans="1:15">
      <c r="A16" s="15">
        <v>9</v>
      </c>
      <c r="B16" s="14" t="s">
        <v>23</v>
      </c>
      <c r="C16" s="14" t="s">
        <v>36</v>
      </c>
      <c r="D16" s="14">
        <v>24</v>
      </c>
      <c r="E16" s="14" t="s">
        <v>25</v>
      </c>
      <c r="F16" s="16">
        <v>2.95</v>
      </c>
      <c r="G16" s="14">
        <v>74.23</v>
      </c>
      <c r="H16" s="14">
        <v>17.25</v>
      </c>
      <c r="I16" s="14">
        <v>56.98</v>
      </c>
      <c r="J16" s="37">
        <v>8820</v>
      </c>
      <c r="K16" s="37">
        <f t="shared" si="0"/>
        <v>9261</v>
      </c>
      <c r="L16" s="37">
        <v>654708.6</v>
      </c>
      <c r="M16" s="37">
        <f t="shared" si="1"/>
        <v>687444.03</v>
      </c>
      <c r="N16" s="15" t="s">
        <v>26</v>
      </c>
      <c r="O16" s="15" t="s">
        <v>27</v>
      </c>
    </row>
    <row r="17" s="3" customFormat="1" ht="24.75" customHeight="1" spans="1:18">
      <c r="A17" s="17" t="s">
        <v>37</v>
      </c>
      <c r="B17" s="18" t="s">
        <v>38</v>
      </c>
      <c r="C17" s="19"/>
      <c r="D17" s="19"/>
      <c r="E17" s="19"/>
      <c r="F17" s="20"/>
      <c r="G17" s="21">
        <f>SUM(G8:G16)</f>
        <v>671.97</v>
      </c>
      <c r="H17" s="21">
        <f>SUM(H8:H16)</f>
        <v>156.15</v>
      </c>
      <c r="I17" s="21">
        <f>SUM(I8:I16)</f>
        <v>515.82</v>
      </c>
      <c r="J17" s="39">
        <f>AVERAGE(J8:J16)</f>
        <v>8745.42111111111</v>
      </c>
      <c r="K17" s="39">
        <f>AVERAGE(K8:K16)</f>
        <v>9182.69216666667</v>
      </c>
      <c r="L17" s="40"/>
      <c r="M17" s="17"/>
      <c r="N17" s="15"/>
      <c r="O17" s="15"/>
      <c r="R17" s="54"/>
    </row>
    <row r="18" s="1" customFormat="1" ht="33.95" customHeight="1" spans="1:15">
      <c r="A18" s="22" t="s">
        <v>39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1"/>
      <c r="O18" s="42"/>
    </row>
    <row r="19" s="1" customFormat="1" ht="15.95" customHeight="1" spans="1:16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43"/>
      <c r="L19" s="43"/>
      <c r="M19" s="24"/>
      <c r="N19" s="24"/>
      <c r="O19" s="33"/>
      <c r="P19" s="44"/>
    </row>
    <row r="20" s="1" customFormat="1" spans="1:15">
      <c r="A20" s="25" t="s">
        <v>40</v>
      </c>
      <c r="B20" s="25"/>
      <c r="C20" s="25"/>
      <c r="D20" s="25"/>
      <c r="E20" s="25"/>
      <c r="F20" s="25"/>
      <c r="G20" s="25"/>
      <c r="H20" s="25"/>
      <c r="I20" s="25"/>
      <c r="J20" s="25"/>
      <c r="K20" s="45"/>
      <c r="L20" s="45"/>
      <c r="M20" s="46"/>
      <c r="N20" s="25"/>
      <c r="O20" s="9"/>
    </row>
    <row r="21" s="1" customFormat="1" ht="33" customHeight="1" spans="1:15">
      <c r="A21" s="26" t="s">
        <v>41</v>
      </c>
      <c r="B21" s="26"/>
      <c r="C21" s="26"/>
      <c r="D21" s="26"/>
      <c r="E21" s="26"/>
      <c r="F21" s="26"/>
      <c r="G21" s="26"/>
      <c r="H21" s="26"/>
      <c r="I21" s="26"/>
      <c r="J21" s="26"/>
      <c r="K21" s="47"/>
      <c r="L21" s="47"/>
      <c r="M21" s="48"/>
      <c r="N21" s="26"/>
      <c r="O21" s="9"/>
    </row>
    <row r="22" spans="1:1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49"/>
      <c r="L22" s="49"/>
      <c r="M22" s="50"/>
      <c r="N22" s="27"/>
    </row>
    <row r="23" ht="18.75" spans="1:15">
      <c r="A23" s="28" t="s">
        <v>42</v>
      </c>
      <c r="B23" s="28"/>
      <c r="D23" s="29"/>
      <c r="E23" s="29"/>
      <c r="F23" s="29"/>
      <c r="G23" s="29"/>
      <c r="H23" s="29"/>
      <c r="I23" s="29"/>
      <c r="J23" s="29"/>
      <c r="K23" s="51"/>
      <c r="L23" s="51"/>
      <c r="M23" s="52"/>
      <c r="N23" s="29"/>
      <c r="O23" s="29"/>
    </row>
    <row r="24" ht="18.75" spans="2:15">
      <c r="B24" s="29"/>
      <c r="C24" s="29"/>
      <c r="D24" s="29"/>
      <c r="E24" s="29"/>
      <c r="F24" s="29"/>
      <c r="G24" s="29"/>
      <c r="H24" s="29"/>
      <c r="I24" s="29"/>
      <c r="J24" s="29"/>
      <c r="K24" s="53"/>
      <c r="L24" s="53"/>
      <c r="M24" s="52"/>
      <c r="N24" s="29"/>
      <c r="O24" s="29"/>
    </row>
    <row r="25" ht="18.75" spans="1:15">
      <c r="A25" s="28" t="s">
        <v>43</v>
      </c>
      <c r="B25" s="28"/>
      <c r="C25" s="28"/>
      <c r="D25" s="28"/>
      <c r="E25" s="28"/>
      <c r="F25" s="28"/>
      <c r="H25" s="29"/>
      <c r="I25" s="29"/>
      <c r="J25" s="29"/>
      <c r="K25" s="51"/>
      <c r="L25" s="51"/>
      <c r="M25" s="52"/>
      <c r="O25" s="29"/>
    </row>
  </sheetData>
  <autoFilter ref="A7:N18">
    <extLst/>
  </autoFilter>
  <mergeCells count="12">
    <mergeCell ref="B2:O2"/>
    <mergeCell ref="K4:O4"/>
    <mergeCell ref="K5:O5"/>
    <mergeCell ref="A6:H6"/>
    <mergeCell ref="K6:O6"/>
    <mergeCell ref="B17:F17"/>
    <mergeCell ref="A18:O18"/>
    <mergeCell ref="A19:P19"/>
    <mergeCell ref="A20:N20"/>
    <mergeCell ref="A21:N21"/>
    <mergeCell ref="A23:B23"/>
    <mergeCell ref="A25:F25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4" man="1"/>
  </colBreaks>
  <ignoredErrors>
    <ignoredError sqref="D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pane ySplit="7" topLeftCell="A8" activePane="bottomLeft" state="frozen"/>
      <selection/>
      <selection pane="bottomLeft" activeCell="A15" sqref="$A15:$XFD1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0"/>
      <c r="L2" s="30"/>
      <c r="M2" s="31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2" t="s">
        <v>3</v>
      </c>
      <c r="L4" s="32"/>
      <c r="M4" s="33"/>
      <c r="N4" s="10"/>
      <c r="O4" s="10"/>
    </row>
    <row r="5" s="1" customFormat="1" ht="19" customHeight="1" spans="1:15">
      <c r="A5" s="9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34" t="s">
        <v>5</v>
      </c>
      <c r="L5" s="34"/>
      <c r="M5" s="34"/>
      <c r="N5" s="34"/>
      <c r="O5" s="34"/>
    </row>
    <row r="6" s="1" customFormat="1" ht="18.75" spans="1:15">
      <c r="A6" s="12" t="s">
        <v>6</v>
      </c>
      <c r="B6" s="12"/>
      <c r="C6" s="12"/>
      <c r="D6" s="12"/>
      <c r="E6" s="12"/>
      <c r="F6" s="12"/>
      <c r="G6" s="12"/>
      <c r="H6" s="12"/>
      <c r="I6" s="9"/>
      <c r="J6" s="10" t="s">
        <v>7</v>
      </c>
      <c r="K6" s="35">
        <v>45253</v>
      </c>
      <c r="L6" s="35"/>
      <c r="M6" s="36"/>
      <c r="N6" s="35"/>
      <c r="O6" s="35"/>
    </row>
    <row r="7" s="2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2" customFormat="1" ht="21" customHeight="1" spans="1:15">
      <c r="A8" s="15">
        <v>1</v>
      </c>
      <c r="B8" s="14" t="s">
        <v>44</v>
      </c>
      <c r="C8" s="14" t="s">
        <v>45</v>
      </c>
      <c r="D8" s="14">
        <v>3</v>
      </c>
      <c r="E8" s="55" t="s">
        <v>46</v>
      </c>
      <c r="F8" s="16">
        <v>2.95</v>
      </c>
      <c r="G8" s="14">
        <v>54.06</v>
      </c>
      <c r="H8" s="14">
        <v>12.59</v>
      </c>
      <c r="I8" s="14">
        <v>41.47</v>
      </c>
      <c r="J8" s="37">
        <v>8434.13</v>
      </c>
      <c r="K8" s="37">
        <f>J8*105%</f>
        <v>8855.8365</v>
      </c>
      <c r="L8" s="37">
        <v>455948.8</v>
      </c>
      <c r="M8" s="37">
        <f>G8*K8</f>
        <v>478746.52119</v>
      </c>
      <c r="N8" s="15" t="s">
        <v>26</v>
      </c>
      <c r="O8" s="15" t="s">
        <v>27</v>
      </c>
    </row>
    <row r="9" s="2" customFormat="1" ht="21" customHeight="1" spans="1:15">
      <c r="A9" s="15">
        <v>2</v>
      </c>
      <c r="B9" s="14" t="s">
        <v>44</v>
      </c>
      <c r="C9" s="14" t="s">
        <v>47</v>
      </c>
      <c r="D9" s="14">
        <v>4</v>
      </c>
      <c r="E9" s="56" t="s">
        <v>46</v>
      </c>
      <c r="F9" s="16">
        <v>2.95</v>
      </c>
      <c r="G9" s="14">
        <v>55.62</v>
      </c>
      <c r="H9" s="14">
        <v>12.95</v>
      </c>
      <c r="I9" s="14">
        <v>42.67</v>
      </c>
      <c r="J9" s="37">
        <v>8527.84</v>
      </c>
      <c r="K9" s="37">
        <f>J9*105%</f>
        <v>8954.232</v>
      </c>
      <c r="L9" s="37">
        <v>474318.32</v>
      </c>
      <c r="M9" s="37">
        <f>G9*K9</f>
        <v>498034.38384</v>
      </c>
      <c r="N9" s="15" t="s">
        <v>26</v>
      </c>
      <c r="O9" s="15" t="s">
        <v>27</v>
      </c>
    </row>
    <row r="10" s="3" customFormat="1" ht="24.75" customHeight="1" spans="1:18">
      <c r="A10" s="17" t="s">
        <v>37</v>
      </c>
      <c r="B10" s="18" t="s">
        <v>38</v>
      </c>
      <c r="C10" s="19"/>
      <c r="D10" s="19"/>
      <c r="E10" s="19"/>
      <c r="F10" s="20"/>
      <c r="G10" s="21">
        <f>SUM(G8:G9)</f>
        <v>109.68</v>
      </c>
      <c r="H10" s="21">
        <f>SUM(H8:H9)</f>
        <v>25.54</v>
      </c>
      <c r="I10" s="21">
        <f>SUM(I8:I9)</f>
        <v>84.14</v>
      </c>
      <c r="J10" s="39">
        <f>AVERAGE(J8:J9)</f>
        <v>8480.985</v>
      </c>
      <c r="K10" s="39">
        <f>AVERAGE(K8:K9)</f>
        <v>8905.03425</v>
      </c>
      <c r="L10" s="40"/>
      <c r="M10" s="17"/>
      <c r="N10" s="15"/>
      <c r="O10" s="15"/>
      <c r="R10" s="54"/>
    </row>
    <row r="11" s="1" customFormat="1" ht="33.95" customHeight="1" spans="1:15">
      <c r="A11" s="22" t="s">
        <v>48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41"/>
      <c r="O11" s="42"/>
    </row>
    <row r="12" s="1" customFormat="1" ht="15.95" customHeight="1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3"/>
      <c r="L12" s="43"/>
      <c r="M12" s="24"/>
      <c r="N12" s="24"/>
      <c r="O12" s="33"/>
      <c r="P12" s="44"/>
    </row>
    <row r="13" s="1" customFormat="1" spans="1:15">
      <c r="A13" s="25" t="s">
        <v>40</v>
      </c>
      <c r="B13" s="25"/>
      <c r="C13" s="25"/>
      <c r="D13" s="25"/>
      <c r="E13" s="25"/>
      <c r="F13" s="25"/>
      <c r="G13" s="25"/>
      <c r="H13" s="25"/>
      <c r="I13" s="25"/>
      <c r="J13" s="25"/>
      <c r="K13" s="45"/>
      <c r="L13" s="45"/>
      <c r="M13" s="46"/>
      <c r="N13" s="25"/>
      <c r="O13" s="9"/>
    </row>
    <row r="14" s="1" customFormat="1" ht="33" customHeight="1" spans="1:15">
      <c r="A14" s="26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47"/>
      <c r="L14" s="47"/>
      <c r="M14" s="48"/>
      <c r="N14" s="26"/>
      <c r="O14" s="9"/>
    </row>
    <row r="15" spans="1:14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50"/>
      <c r="N15" s="27"/>
    </row>
    <row r="16" ht="18.75" spans="1:15">
      <c r="A16" s="28" t="s">
        <v>42</v>
      </c>
      <c r="B16" s="28"/>
      <c r="D16" s="29"/>
      <c r="E16" s="29"/>
      <c r="F16" s="29"/>
      <c r="G16" s="29"/>
      <c r="H16" s="29"/>
      <c r="I16" s="29"/>
      <c r="J16" s="29"/>
      <c r="K16" s="51"/>
      <c r="L16" s="51"/>
      <c r="M16" s="52"/>
      <c r="N16" s="29"/>
      <c r="O16" s="29"/>
    </row>
    <row r="17" ht="18.75" spans="2:15">
      <c r="B17" s="29"/>
      <c r="C17" s="29"/>
      <c r="D17" s="29"/>
      <c r="E17" s="29"/>
      <c r="F17" s="29"/>
      <c r="G17" s="29"/>
      <c r="H17" s="29"/>
      <c r="I17" s="29"/>
      <c r="J17" s="29"/>
      <c r="K17" s="53"/>
      <c r="L17" s="53"/>
      <c r="M17" s="52"/>
      <c r="N17" s="29"/>
      <c r="O17" s="29"/>
    </row>
    <row r="18" ht="18.75" spans="1:15">
      <c r="A18" s="28" t="s">
        <v>43</v>
      </c>
      <c r="B18" s="28"/>
      <c r="C18" s="28"/>
      <c r="D18" s="28"/>
      <c r="E18" s="28"/>
      <c r="F18" s="28"/>
      <c r="H18" s="29"/>
      <c r="I18" s="29"/>
      <c r="J18" s="29"/>
      <c r="K18" s="51"/>
      <c r="L18" s="51"/>
      <c r="M18" s="52"/>
      <c r="O18" s="29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P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9"/>
  <sheetViews>
    <sheetView workbookViewId="0">
      <pane ySplit="7" topLeftCell="A8" activePane="bottomLeft" state="frozen"/>
      <selection/>
      <selection pane="bottomLeft" activeCell="A11" sqref="$A11:$XFD11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0"/>
      <c r="L2" s="30"/>
      <c r="M2" s="31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2" t="s">
        <v>3</v>
      </c>
      <c r="L4" s="32"/>
      <c r="M4" s="33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34" t="s">
        <v>5</v>
      </c>
      <c r="L5" s="34"/>
      <c r="M5" s="34"/>
      <c r="N5" s="34"/>
      <c r="O5" s="34"/>
    </row>
    <row r="6" s="1" customFormat="1" ht="21" customHeight="1" spans="1:15">
      <c r="A6" s="12" t="s">
        <v>6</v>
      </c>
      <c r="B6" s="12"/>
      <c r="C6" s="12"/>
      <c r="D6" s="12"/>
      <c r="E6" s="12"/>
      <c r="F6" s="12"/>
      <c r="G6" s="12"/>
      <c r="H6" s="12"/>
      <c r="I6" s="9"/>
      <c r="J6" s="10" t="s">
        <v>7</v>
      </c>
      <c r="K6" s="35">
        <v>45253</v>
      </c>
      <c r="L6" s="35"/>
      <c r="M6" s="36"/>
      <c r="N6" s="35"/>
      <c r="O6" s="35"/>
    </row>
    <row r="7" s="2" customFormat="1" ht="57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49</v>
      </c>
      <c r="C8" s="14" t="s">
        <v>50</v>
      </c>
      <c r="D8" s="14">
        <v>3</v>
      </c>
      <c r="E8" s="55" t="s">
        <v>25</v>
      </c>
      <c r="F8" s="16">
        <v>2.95</v>
      </c>
      <c r="G8" s="14">
        <v>76.37</v>
      </c>
      <c r="H8" s="14">
        <v>17.99</v>
      </c>
      <c r="I8" s="14">
        <v>58.38</v>
      </c>
      <c r="J8" s="37">
        <v>8660</v>
      </c>
      <c r="K8" s="37">
        <f>J8*105%</f>
        <v>9093</v>
      </c>
      <c r="L8" s="37">
        <v>661364</v>
      </c>
      <c r="M8" s="37">
        <f>G8*K8</f>
        <v>694432.41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49</v>
      </c>
      <c r="C9" s="14" t="s">
        <v>51</v>
      </c>
      <c r="D9" s="14">
        <v>5</v>
      </c>
      <c r="E9" s="55" t="s">
        <v>25</v>
      </c>
      <c r="F9" s="16">
        <v>2.95</v>
      </c>
      <c r="G9" s="14">
        <v>77.74</v>
      </c>
      <c r="H9" s="14">
        <v>18.31</v>
      </c>
      <c r="I9" s="14">
        <v>59.43</v>
      </c>
      <c r="J9" s="37">
        <v>8568</v>
      </c>
      <c r="K9" s="37">
        <f>J9*105%</f>
        <v>8996.4</v>
      </c>
      <c r="L9" s="37">
        <v>666076</v>
      </c>
      <c r="M9" s="37">
        <f>G9*K9</f>
        <v>699380.136</v>
      </c>
      <c r="N9" s="15" t="s">
        <v>26</v>
      </c>
      <c r="O9" s="15" t="s">
        <v>27</v>
      </c>
    </row>
    <row r="10" s="2" customFormat="1" ht="28" customHeight="1" spans="1:15">
      <c r="A10" s="15">
        <v>3</v>
      </c>
      <c r="B10" s="14" t="s">
        <v>49</v>
      </c>
      <c r="C10" s="14" t="s">
        <v>52</v>
      </c>
      <c r="D10" s="14">
        <v>6</v>
      </c>
      <c r="E10" s="14" t="s">
        <v>25</v>
      </c>
      <c r="F10" s="16">
        <v>2.95</v>
      </c>
      <c r="G10" s="14">
        <v>76.37</v>
      </c>
      <c r="H10" s="14">
        <v>17.99</v>
      </c>
      <c r="I10" s="14">
        <v>58.38</v>
      </c>
      <c r="J10" s="37">
        <v>8756</v>
      </c>
      <c r="K10" s="37">
        <f>J10*105%</f>
        <v>9193.8</v>
      </c>
      <c r="L10" s="37">
        <v>668696</v>
      </c>
      <c r="M10" s="37">
        <f>G10*K10</f>
        <v>702130.506</v>
      </c>
      <c r="N10" s="15" t="s">
        <v>26</v>
      </c>
      <c r="O10" s="15" t="s">
        <v>27</v>
      </c>
    </row>
    <row r="11" s="2" customFormat="1" ht="28" customHeight="1" spans="1:15">
      <c r="A11" s="15">
        <v>4</v>
      </c>
      <c r="B11" s="14" t="s">
        <v>49</v>
      </c>
      <c r="C11" s="14" t="s">
        <v>53</v>
      </c>
      <c r="D11" s="14">
        <v>7</v>
      </c>
      <c r="E11" s="14" t="s">
        <v>46</v>
      </c>
      <c r="F11" s="16">
        <v>2.95</v>
      </c>
      <c r="G11" s="14">
        <v>54.25</v>
      </c>
      <c r="H11" s="14">
        <v>12.78</v>
      </c>
      <c r="I11" s="14">
        <v>41.47</v>
      </c>
      <c r="J11" s="37">
        <v>9068</v>
      </c>
      <c r="K11" s="37">
        <f>J11*105%</f>
        <v>9521.4</v>
      </c>
      <c r="L11" s="37">
        <v>491939</v>
      </c>
      <c r="M11" s="37">
        <f>G11*K11</f>
        <v>516535.95</v>
      </c>
      <c r="N11" s="15" t="s">
        <v>26</v>
      </c>
      <c r="O11" s="15" t="s">
        <v>27</v>
      </c>
    </row>
    <row r="12" s="2" customFormat="1" ht="28" customHeight="1" spans="1:15">
      <c r="A12" s="15">
        <v>5</v>
      </c>
      <c r="B12" s="14" t="s">
        <v>49</v>
      </c>
      <c r="C12" s="14" t="s">
        <v>54</v>
      </c>
      <c r="D12" s="14">
        <v>7</v>
      </c>
      <c r="E12" s="14" t="s">
        <v>25</v>
      </c>
      <c r="F12" s="16">
        <v>2.95</v>
      </c>
      <c r="G12" s="14">
        <v>77.74</v>
      </c>
      <c r="H12" s="14">
        <v>18.31</v>
      </c>
      <c r="I12" s="14">
        <v>59.43</v>
      </c>
      <c r="J12" s="37">
        <v>9290.4</v>
      </c>
      <c r="K12" s="37">
        <f>J12*105%</f>
        <v>9754.92</v>
      </c>
      <c r="L12" s="37">
        <v>722235.7</v>
      </c>
      <c r="M12" s="37">
        <f>G12*K12</f>
        <v>758347.4808</v>
      </c>
      <c r="N12" s="15" t="s">
        <v>26</v>
      </c>
      <c r="O12" s="15" t="s">
        <v>27</v>
      </c>
    </row>
    <row r="13" s="2" customFormat="1" ht="28" customHeight="1" spans="1:15">
      <c r="A13" s="15">
        <v>6</v>
      </c>
      <c r="B13" s="14" t="s">
        <v>49</v>
      </c>
      <c r="C13" s="14" t="s">
        <v>55</v>
      </c>
      <c r="D13" s="14">
        <v>9</v>
      </c>
      <c r="E13" s="14" t="s">
        <v>46</v>
      </c>
      <c r="F13" s="16">
        <v>2.95</v>
      </c>
      <c r="G13" s="14">
        <v>54.25</v>
      </c>
      <c r="H13" s="14">
        <v>12.78</v>
      </c>
      <c r="I13" s="14">
        <v>41.47</v>
      </c>
      <c r="J13" s="37">
        <v>9132</v>
      </c>
      <c r="K13" s="37">
        <f t="shared" ref="K13:K25" si="0">J13*105%</f>
        <v>9588.6</v>
      </c>
      <c r="L13" s="37">
        <v>495411</v>
      </c>
      <c r="M13" s="37">
        <f t="shared" ref="M13:M25" si="1">G13*K13</f>
        <v>520181.55</v>
      </c>
      <c r="N13" s="15" t="s">
        <v>26</v>
      </c>
      <c r="O13" s="15" t="s">
        <v>27</v>
      </c>
    </row>
    <row r="14" s="2" customFormat="1" ht="28" customHeight="1" spans="1:15">
      <c r="A14" s="15">
        <v>7</v>
      </c>
      <c r="B14" s="14" t="s">
        <v>49</v>
      </c>
      <c r="C14" s="14" t="s">
        <v>56</v>
      </c>
      <c r="D14" s="14">
        <v>9</v>
      </c>
      <c r="E14" s="14" t="s">
        <v>46</v>
      </c>
      <c r="F14" s="16">
        <v>2.95</v>
      </c>
      <c r="G14" s="14">
        <v>54.25</v>
      </c>
      <c r="H14" s="14">
        <v>12.78</v>
      </c>
      <c r="I14" s="14">
        <v>41.47</v>
      </c>
      <c r="J14" s="37">
        <v>9132</v>
      </c>
      <c r="K14" s="37">
        <f t="shared" si="0"/>
        <v>9588.6</v>
      </c>
      <c r="L14" s="37">
        <v>495411</v>
      </c>
      <c r="M14" s="37">
        <f t="shared" si="1"/>
        <v>520181.55</v>
      </c>
      <c r="N14" s="15" t="s">
        <v>26</v>
      </c>
      <c r="O14" s="15" t="s">
        <v>27</v>
      </c>
    </row>
    <row r="15" s="2" customFormat="1" ht="28" customHeight="1" spans="1:15">
      <c r="A15" s="15">
        <v>8</v>
      </c>
      <c r="B15" s="14" t="s">
        <v>49</v>
      </c>
      <c r="C15" s="14" t="s">
        <v>57</v>
      </c>
      <c r="D15" s="14">
        <v>9</v>
      </c>
      <c r="E15" s="14" t="s">
        <v>25</v>
      </c>
      <c r="F15" s="16">
        <v>2.95</v>
      </c>
      <c r="G15" s="14">
        <v>77.74</v>
      </c>
      <c r="H15" s="14">
        <v>18.31</v>
      </c>
      <c r="I15" s="14">
        <v>59.43</v>
      </c>
      <c r="J15" s="37">
        <v>9357.6</v>
      </c>
      <c r="K15" s="37">
        <f t="shared" si="0"/>
        <v>9825.48</v>
      </c>
      <c r="L15" s="37">
        <v>727459.82</v>
      </c>
      <c r="M15" s="37">
        <f t="shared" si="1"/>
        <v>763832.8152</v>
      </c>
      <c r="N15" s="15" t="s">
        <v>26</v>
      </c>
      <c r="O15" s="15" t="s">
        <v>27</v>
      </c>
    </row>
    <row r="16" s="2" customFormat="1" ht="28" customHeight="1" spans="1:15">
      <c r="A16" s="15">
        <v>9</v>
      </c>
      <c r="B16" s="14" t="s">
        <v>49</v>
      </c>
      <c r="C16" s="14" t="s">
        <v>58</v>
      </c>
      <c r="D16" s="14">
        <v>9</v>
      </c>
      <c r="E16" s="14" t="s">
        <v>46</v>
      </c>
      <c r="F16" s="16">
        <v>2.95</v>
      </c>
      <c r="G16" s="14">
        <v>55.91</v>
      </c>
      <c r="H16" s="14">
        <v>13.17</v>
      </c>
      <c r="I16" s="14">
        <v>42.74</v>
      </c>
      <c r="J16" s="37">
        <v>9156</v>
      </c>
      <c r="K16" s="37">
        <f t="shared" si="0"/>
        <v>9613.8</v>
      </c>
      <c r="L16" s="37">
        <v>511912</v>
      </c>
      <c r="M16" s="37">
        <f t="shared" si="1"/>
        <v>537507.558</v>
      </c>
      <c r="N16" s="15" t="s">
        <v>26</v>
      </c>
      <c r="O16" s="15" t="s">
        <v>27</v>
      </c>
    </row>
    <row r="17" s="2" customFormat="1" ht="28" customHeight="1" spans="1:15">
      <c r="A17" s="15">
        <v>10</v>
      </c>
      <c r="B17" s="14" t="s">
        <v>49</v>
      </c>
      <c r="C17" s="14" t="s">
        <v>59</v>
      </c>
      <c r="D17" s="14">
        <v>10</v>
      </c>
      <c r="E17" s="14" t="s">
        <v>46</v>
      </c>
      <c r="F17" s="16">
        <v>2.95</v>
      </c>
      <c r="G17" s="14">
        <v>54.25</v>
      </c>
      <c r="H17" s="14">
        <v>12.78</v>
      </c>
      <c r="I17" s="14">
        <v>41.47</v>
      </c>
      <c r="J17" s="37">
        <v>9164</v>
      </c>
      <c r="K17" s="37">
        <f t="shared" si="0"/>
        <v>9622.2</v>
      </c>
      <c r="L17" s="37">
        <v>497147</v>
      </c>
      <c r="M17" s="37">
        <f t="shared" si="1"/>
        <v>522004.35</v>
      </c>
      <c r="N17" s="15" t="s">
        <v>26</v>
      </c>
      <c r="O17" s="15" t="s">
        <v>27</v>
      </c>
    </row>
    <row r="18" s="2" customFormat="1" ht="28" customHeight="1" spans="1:15">
      <c r="A18" s="15">
        <v>11</v>
      </c>
      <c r="B18" s="14" t="s">
        <v>49</v>
      </c>
      <c r="C18" s="14" t="s">
        <v>60</v>
      </c>
      <c r="D18" s="14">
        <v>10</v>
      </c>
      <c r="E18" s="14" t="s">
        <v>46</v>
      </c>
      <c r="F18" s="16">
        <v>2.95</v>
      </c>
      <c r="G18" s="14">
        <v>54.25</v>
      </c>
      <c r="H18" s="14">
        <v>12.78</v>
      </c>
      <c r="I18" s="14">
        <v>41.47</v>
      </c>
      <c r="J18" s="37">
        <v>9164</v>
      </c>
      <c r="K18" s="37">
        <f t="shared" si="0"/>
        <v>9622.2</v>
      </c>
      <c r="L18" s="37">
        <v>497147</v>
      </c>
      <c r="M18" s="37">
        <f t="shared" si="1"/>
        <v>522004.35</v>
      </c>
      <c r="N18" s="15" t="s">
        <v>26</v>
      </c>
      <c r="O18" s="15" t="s">
        <v>27</v>
      </c>
    </row>
    <row r="19" s="2" customFormat="1" ht="28" customHeight="1" spans="1:15">
      <c r="A19" s="15">
        <v>12</v>
      </c>
      <c r="B19" s="14" t="s">
        <v>49</v>
      </c>
      <c r="C19" s="14" t="s">
        <v>61</v>
      </c>
      <c r="D19" s="14">
        <v>12</v>
      </c>
      <c r="E19" s="14" t="s">
        <v>46</v>
      </c>
      <c r="F19" s="16">
        <v>2.95</v>
      </c>
      <c r="G19" s="14">
        <v>54.25</v>
      </c>
      <c r="H19" s="14">
        <v>12.78</v>
      </c>
      <c r="I19" s="14">
        <v>41.47</v>
      </c>
      <c r="J19" s="37">
        <v>9228</v>
      </c>
      <c r="K19" s="37">
        <f t="shared" si="0"/>
        <v>9689.4</v>
      </c>
      <c r="L19" s="37">
        <v>500619</v>
      </c>
      <c r="M19" s="37">
        <f t="shared" si="1"/>
        <v>525649.95</v>
      </c>
      <c r="N19" s="15" t="s">
        <v>26</v>
      </c>
      <c r="O19" s="15" t="s">
        <v>27</v>
      </c>
    </row>
    <row r="20" s="2" customFormat="1" ht="28" customHeight="1" spans="1:15">
      <c r="A20" s="15">
        <v>13</v>
      </c>
      <c r="B20" s="14" t="s">
        <v>49</v>
      </c>
      <c r="C20" s="14" t="s">
        <v>62</v>
      </c>
      <c r="D20" s="14">
        <v>15</v>
      </c>
      <c r="E20" s="14" t="s">
        <v>25</v>
      </c>
      <c r="F20" s="16">
        <v>2.95</v>
      </c>
      <c r="G20" s="14">
        <v>76.37</v>
      </c>
      <c r="H20" s="14">
        <v>17.99</v>
      </c>
      <c r="I20" s="14">
        <v>58.38</v>
      </c>
      <c r="J20" s="37">
        <v>9496.2</v>
      </c>
      <c r="K20" s="37">
        <f t="shared" si="0"/>
        <v>9971.01</v>
      </c>
      <c r="L20" s="37">
        <v>725224.79</v>
      </c>
      <c r="M20" s="37">
        <f t="shared" si="1"/>
        <v>761486.0337</v>
      </c>
      <c r="N20" s="15" t="s">
        <v>26</v>
      </c>
      <c r="O20" s="15" t="s">
        <v>27</v>
      </c>
    </row>
    <row r="21" s="3" customFormat="1" ht="28" customHeight="1" spans="1:18">
      <c r="A21" s="17" t="s">
        <v>37</v>
      </c>
      <c r="B21" s="18" t="s">
        <v>38</v>
      </c>
      <c r="C21" s="19"/>
      <c r="D21" s="19"/>
      <c r="E21" s="19"/>
      <c r="F21" s="20"/>
      <c r="G21" s="21">
        <f>SUM(G8:G20)</f>
        <v>843.74</v>
      </c>
      <c r="H21" s="21">
        <f>SUM(H8:H20)</f>
        <v>198.75</v>
      </c>
      <c r="I21" s="21">
        <f>SUM(I8:I20)</f>
        <v>644.99</v>
      </c>
      <c r="J21" s="39">
        <f>AVERAGE(J8:J20)</f>
        <v>9090.16923076923</v>
      </c>
      <c r="K21" s="39">
        <f>AVERAGE(K8:K20)</f>
        <v>9544.67769230769</v>
      </c>
      <c r="L21" s="40"/>
      <c r="M21" s="17"/>
      <c r="N21" s="15"/>
      <c r="O21" s="15"/>
      <c r="R21" s="54"/>
    </row>
    <row r="22" s="1" customFormat="1" ht="33.95" customHeight="1" spans="1:15">
      <c r="A22" s="22" t="s">
        <v>63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1"/>
      <c r="O22" s="42"/>
    </row>
    <row r="23" s="1" customFormat="1" ht="15.95" customHeight="1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43"/>
      <c r="L23" s="43"/>
      <c r="M23" s="24"/>
      <c r="N23" s="24"/>
      <c r="O23" s="33"/>
      <c r="P23" s="44"/>
    </row>
    <row r="24" s="1" customFormat="1" spans="1:15">
      <c r="A24" s="25" t="s">
        <v>40</v>
      </c>
      <c r="B24" s="25"/>
      <c r="C24" s="25"/>
      <c r="D24" s="25"/>
      <c r="E24" s="25"/>
      <c r="F24" s="25"/>
      <c r="G24" s="25"/>
      <c r="H24" s="25"/>
      <c r="I24" s="25"/>
      <c r="J24" s="25"/>
      <c r="K24" s="45"/>
      <c r="L24" s="45"/>
      <c r="M24" s="46"/>
      <c r="N24" s="25"/>
      <c r="O24" s="9"/>
    </row>
    <row r="25" s="1" customFormat="1" ht="33" customHeight="1" spans="1:15">
      <c r="A25" s="26" t="s">
        <v>41</v>
      </c>
      <c r="B25" s="26"/>
      <c r="C25" s="26"/>
      <c r="D25" s="26"/>
      <c r="E25" s="26"/>
      <c r="F25" s="26"/>
      <c r="G25" s="26"/>
      <c r="H25" s="26"/>
      <c r="I25" s="26"/>
      <c r="J25" s="26"/>
      <c r="K25" s="47"/>
      <c r="L25" s="47"/>
      <c r="M25" s="48"/>
      <c r="N25" s="26"/>
      <c r="O25" s="9"/>
    </row>
    <row r="26" spans="1:1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49"/>
      <c r="L26" s="49"/>
      <c r="M26" s="50"/>
      <c r="N26" s="27"/>
    </row>
    <row r="27" ht="18.75" spans="1:15">
      <c r="A27" s="28" t="s">
        <v>42</v>
      </c>
      <c r="B27" s="28"/>
      <c r="D27" s="29"/>
      <c r="E27" s="29"/>
      <c r="F27" s="29"/>
      <c r="G27" s="29"/>
      <c r="H27" s="29"/>
      <c r="I27" s="29"/>
      <c r="J27" s="29"/>
      <c r="K27" s="51"/>
      <c r="L27" s="51"/>
      <c r="M27" s="52"/>
      <c r="N27" s="29"/>
      <c r="O27" s="29"/>
    </row>
    <row r="28" ht="18.75" spans="2:15">
      <c r="B28" s="29"/>
      <c r="C28" s="29"/>
      <c r="D28" s="29"/>
      <c r="E28" s="29"/>
      <c r="F28" s="29"/>
      <c r="G28" s="29"/>
      <c r="H28" s="29"/>
      <c r="I28" s="29"/>
      <c r="J28" s="29"/>
      <c r="K28" s="53"/>
      <c r="L28" s="53"/>
      <c r="M28" s="52"/>
      <c r="N28" s="29"/>
      <c r="O28" s="29"/>
    </row>
    <row r="29" ht="18.75" spans="1:15">
      <c r="A29" s="28" t="s">
        <v>43</v>
      </c>
      <c r="B29" s="28"/>
      <c r="C29" s="28"/>
      <c r="D29" s="28"/>
      <c r="E29" s="28"/>
      <c r="F29" s="28"/>
      <c r="H29" s="29"/>
      <c r="I29" s="29"/>
      <c r="J29" s="29"/>
      <c r="K29" s="51"/>
      <c r="L29" s="51"/>
      <c r="M29" s="52"/>
      <c r="O29" s="29"/>
    </row>
  </sheetData>
  <autoFilter ref="A7:N22">
    <extLst/>
  </autoFilter>
  <mergeCells count="12">
    <mergeCell ref="B2:O2"/>
    <mergeCell ref="K4:O4"/>
    <mergeCell ref="K5:O5"/>
    <mergeCell ref="A6:H6"/>
    <mergeCell ref="K6:O6"/>
    <mergeCell ref="B21:F21"/>
    <mergeCell ref="A22:O22"/>
    <mergeCell ref="A23:P23"/>
    <mergeCell ref="A24:N24"/>
    <mergeCell ref="A25:N25"/>
    <mergeCell ref="A27:B27"/>
    <mergeCell ref="A29:F29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pane ySplit="7" topLeftCell="A8" activePane="bottomLeft" state="frozen"/>
      <selection/>
      <selection pane="bottomLeft" activeCell="K23" sqref="K2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0"/>
      <c r="L2" s="30"/>
      <c r="M2" s="31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2" t="s">
        <v>3</v>
      </c>
      <c r="L4" s="32"/>
      <c r="M4" s="33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34" t="s">
        <v>5</v>
      </c>
      <c r="L5" s="34"/>
      <c r="M5" s="34"/>
      <c r="N5" s="34"/>
      <c r="O5" s="34"/>
    </row>
    <row r="6" s="1" customFormat="1" ht="21" customHeight="1" spans="1:15">
      <c r="A6" s="12" t="s">
        <v>6</v>
      </c>
      <c r="B6" s="12"/>
      <c r="C6" s="12"/>
      <c r="D6" s="12"/>
      <c r="E6" s="12"/>
      <c r="F6" s="12"/>
      <c r="G6" s="12"/>
      <c r="H6" s="12"/>
      <c r="I6" s="9"/>
      <c r="J6" s="10" t="s">
        <v>7</v>
      </c>
      <c r="K6" s="35">
        <v>45253</v>
      </c>
      <c r="L6" s="35"/>
      <c r="M6" s="36"/>
      <c r="N6" s="35"/>
      <c r="O6" s="35"/>
    </row>
    <row r="7" s="2" customFormat="1" ht="57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49</v>
      </c>
      <c r="C8" s="14" t="s">
        <v>64</v>
      </c>
      <c r="D8" s="14">
        <v>20</v>
      </c>
      <c r="E8" s="14" t="s">
        <v>25</v>
      </c>
      <c r="F8" s="16">
        <v>2.95</v>
      </c>
      <c r="G8" s="14">
        <v>76.37</v>
      </c>
      <c r="H8" s="14">
        <v>17.99</v>
      </c>
      <c r="I8" s="14">
        <v>58.38</v>
      </c>
      <c r="J8" s="37">
        <v>9664.2</v>
      </c>
      <c r="K8" s="37">
        <f>J8*102%</f>
        <v>9857.484</v>
      </c>
      <c r="L8" s="37">
        <v>738054.95</v>
      </c>
      <c r="M8" s="37">
        <f>G8*K8</f>
        <v>752816.05308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49</v>
      </c>
      <c r="C9" s="14" t="s">
        <v>65</v>
      </c>
      <c r="D9" s="14">
        <v>20</v>
      </c>
      <c r="E9" s="14" t="s">
        <v>25</v>
      </c>
      <c r="F9" s="16">
        <v>2.95</v>
      </c>
      <c r="G9" s="14">
        <v>77.74</v>
      </c>
      <c r="H9" s="14">
        <v>18.31</v>
      </c>
      <c r="I9" s="14">
        <v>59.43</v>
      </c>
      <c r="J9" s="37">
        <v>9727.2</v>
      </c>
      <c r="K9" s="37">
        <f>J9*102%</f>
        <v>9921.744</v>
      </c>
      <c r="L9" s="37">
        <v>756192.53</v>
      </c>
      <c r="M9" s="37">
        <f>G9*K9</f>
        <v>771316.37856</v>
      </c>
      <c r="N9" s="15" t="s">
        <v>26</v>
      </c>
      <c r="O9" s="15" t="s">
        <v>27</v>
      </c>
    </row>
    <row r="10" s="2" customFormat="1" ht="28" customHeight="1" spans="1:15">
      <c r="A10" s="15">
        <v>3</v>
      </c>
      <c r="B10" s="14" t="s">
        <v>49</v>
      </c>
      <c r="C10" s="14" t="s">
        <v>66</v>
      </c>
      <c r="D10" s="14">
        <v>21</v>
      </c>
      <c r="E10" s="14" t="s">
        <v>25</v>
      </c>
      <c r="F10" s="16">
        <v>2.95</v>
      </c>
      <c r="G10" s="14">
        <v>76.37</v>
      </c>
      <c r="H10" s="14">
        <v>17.99</v>
      </c>
      <c r="I10" s="14">
        <v>58.38</v>
      </c>
      <c r="J10" s="37">
        <v>9697.8</v>
      </c>
      <c r="K10" s="37">
        <f>J10*102%</f>
        <v>9891.756</v>
      </c>
      <c r="L10" s="37">
        <v>740620.99</v>
      </c>
      <c r="M10" s="37">
        <f>G10*K10</f>
        <v>755433.40572</v>
      </c>
      <c r="N10" s="15" t="s">
        <v>26</v>
      </c>
      <c r="O10" s="15" t="s">
        <v>27</v>
      </c>
    </row>
    <row r="11" s="2" customFormat="1" ht="28" customHeight="1" spans="1:15">
      <c r="A11" s="15">
        <v>4</v>
      </c>
      <c r="B11" s="14" t="s">
        <v>49</v>
      </c>
      <c r="C11" s="14" t="s">
        <v>67</v>
      </c>
      <c r="D11" s="14">
        <v>21</v>
      </c>
      <c r="E11" s="14" t="s">
        <v>25</v>
      </c>
      <c r="F11" s="16">
        <v>2.95</v>
      </c>
      <c r="G11" s="14">
        <v>77.74</v>
      </c>
      <c r="H11" s="14">
        <v>18.31</v>
      </c>
      <c r="I11" s="14">
        <v>59.43</v>
      </c>
      <c r="J11" s="37">
        <v>9760.8</v>
      </c>
      <c r="K11" s="37">
        <f>J11*102%</f>
        <v>9956.016</v>
      </c>
      <c r="L11" s="37">
        <v>758804.59</v>
      </c>
      <c r="M11" s="37">
        <f>G11*K11</f>
        <v>773980.68384</v>
      </c>
      <c r="N11" s="15" t="s">
        <v>26</v>
      </c>
      <c r="O11" s="15" t="s">
        <v>27</v>
      </c>
    </row>
    <row r="12" s="2" customFormat="1" ht="28" customHeight="1" spans="1:15">
      <c r="A12" s="15">
        <v>5</v>
      </c>
      <c r="B12" s="14" t="s">
        <v>49</v>
      </c>
      <c r="C12" s="14" t="s">
        <v>68</v>
      </c>
      <c r="D12" s="14">
        <v>23</v>
      </c>
      <c r="E12" s="14" t="s">
        <v>25</v>
      </c>
      <c r="F12" s="16">
        <v>2.95</v>
      </c>
      <c r="G12" s="14">
        <v>76.37</v>
      </c>
      <c r="H12" s="14">
        <v>17.99</v>
      </c>
      <c r="I12" s="14">
        <v>58.38</v>
      </c>
      <c r="J12" s="37">
        <v>9765</v>
      </c>
      <c r="K12" s="37">
        <f>J12*102%</f>
        <v>9960.3</v>
      </c>
      <c r="L12" s="37">
        <v>745753.05</v>
      </c>
      <c r="M12" s="37">
        <f>G12*K12</f>
        <v>760668.111</v>
      </c>
      <c r="N12" s="15" t="s">
        <v>26</v>
      </c>
      <c r="O12" s="15" t="s">
        <v>27</v>
      </c>
    </row>
    <row r="13" s="3" customFormat="1" ht="28" customHeight="1" spans="1:18">
      <c r="A13" s="17" t="s">
        <v>37</v>
      </c>
      <c r="B13" s="18" t="s">
        <v>38</v>
      </c>
      <c r="C13" s="19"/>
      <c r="D13" s="19"/>
      <c r="E13" s="19"/>
      <c r="F13" s="20"/>
      <c r="G13" s="21">
        <f>SUM(G8:G12)</f>
        <v>384.59</v>
      </c>
      <c r="H13" s="21">
        <f>SUM(H8:H12)</f>
        <v>90.59</v>
      </c>
      <c r="I13" s="21">
        <f>SUM(I8:I12)</f>
        <v>294</v>
      </c>
      <c r="J13" s="39">
        <f>AVERAGE(J8:J12)</f>
        <v>9723</v>
      </c>
      <c r="K13" s="39">
        <f>AVERAGE(K8:K12)</f>
        <v>9917.46</v>
      </c>
      <c r="L13" s="40"/>
      <c r="M13" s="17"/>
      <c r="N13" s="15"/>
      <c r="O13" s="15"/>
      <c r="R13" s="54"/>
    </row>
    <row r="14" s="1" customFormat="1" ht="33.95" customHeight="1" spans="1:15">
      <c r="A14" s="22" t="s">
        <v>69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41"/>
      <c r="O14" s="42"/>
    </row>
    <row r="15" s="1" customFormat="1" ht="15.95" customHeight="1" spans="1:16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43"/>
      <c r="L15" s="43"/>
      <c r="M15" s="24"/>
      <c r="N15" s="24"/>
      <c r="O15" s="33"/>
      <c r="P15" s="44"/>
    </row>
    <row r="16" s="1" customFormat="1" spans="1:15">
      <c r="A16" s="25" t="s">
        <v>40</v>
      </c>
      <c r="B16" s="25"/>
      <c r="C16" s="25"/>
      <c r="D16" s="25"/>
      <c r="E16" s="25"/>
      <c r="F16" s="25"/>
      <c r="G16" s="25"/>
      <c r="H16" s="25"/>
      <c r="I16" s="25"/>
      <c r="J16" s="25"/>
      <c r="K16" s="45"/>
      <c r="L16" s="45"/>
      <c r="M16" s="46"/>
      <c r="N16" s="25"/>
      <c r="O16" s="9"/>
    </row>
    <row r="17" s="1" customFormat="1" ht="33" customHeight="1" spans="1:15">
      <c r="A17" s="26" t="s">
        <v>41</v>
      </c>
      <c r="B17" s="26"/>
      <c r="C17" s="26"/>
      <c r="D17" s="26"/>
      <c r="E17" s="26"/>
      <c r="F17" s="26"/>
      <c r="G17" s="26"/>
      <c r="H17" s="26"/>
      <c r="I17" s="26"/>
      <c r="J17" s="26"/>
      <c r="K17" s="47"/>
      <c r="L17" s="47"/>
      <c r="M17" s="48"/>
      <c r="N17" s="26"/>
      <c r="O17" s="9"/>
    </row>
    <row r="18" spans="1:1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49"/>
      <c r="L18" s="49"/>
      <c r="M18" s="50"/>
      <c r="N18" s="27"/>
    </row>
    <row r="19" ht="18.75" spans="1:15">
      <c r="A19" s="28" t="s">
        <v>42</v>
      </c>
      <c r="B19" s="28"/>
      <c r="D19" s="29"/>
      <c r="E19" s="29"/>
      <c r="F19" s="29"/>
      <c r="G19" s="29"/>
      <c r="H19" s="29"/>
      <c r="I19" s="29"/>
      <c r="J19" s="29"/>
      <c r="K19" s="51"/>
      <c r="L19" s="51"/>
      <c r="M19" s="52"/>
      <c r="N19" s="29"/>
      <c r="O19" s="29"/>
    </row>
    <row r="20" ht="18.75" spans="2:15">
      <c r="B20" s="29"/>
      <c r="C20" s="29"/>
      <c r="D20" s="29"/>
      <c r="E20" s="29"/>
      <c r="F20" s="29"/>
      <c r="G20" s="29"/>
      <c r="H20" s="29"/>
      <c r="I20" s="29"/>
      <c r="J20" s="29"/>
      <c r="K20" s="53"/>
      <c r="L20" s="53"/>
      <c r="M20" s="52"/>
      <c r="N20" s="29"/>
      <c r="O20" s="29"/>
    </row>
    <row r="21" ht="18.75" spans="1:15">
      <c r="A21" s="28" t="s">
        <v>43</v>
      </c>
      <c r="B21" s="28"/>
      <c r="C21" s="28"/>
      <c r="D21" s="28"/>
      <c r="E21" s="28"/>
      <c r="F21" s="28"/>
      <c r="H21" s="29"/>
      <c r="I21" s="29"/>
      <c r="J21" s="29"/>
      <c r="K21" s="51"/>
      <c r="L21" s="51"/>
      <c r="M21" s="52"/>
      <c r="O21" s="29"/>
    </row>
  </sheetData>
  <autoFilter ref="A7:N14">
    <extLst/>
  </autoFilter>
  <mergeCells count="12">
    <mergeCell ref="B2:O2"/>
    <mergeCell ref="K4:O4"/>
    <mergeCell ref="K5:O5"/>
    <mergeCell ref="A6:H6"/>
    <mergeCell ref="K6:O6"/>
    <mergeCell ref="B13:F13"/>
    <mergeCell ref="A14:O14"/>
    <mergeCell ref="A15:P15"/>
    <mergeCell ref="A16:N16"/>
    <mergeCell ref="A17:N17"/>
    <mergeCell ref="A19:B19"/>
    <mergeCell ref="A21:F21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9栋</vt:lpstr>
      <vt:lpstr>18栋</vt:lpstr>
      <vt:lpstr>21栋</vt:lpstr>
      <vt:lpstr>21栋（2）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2023-11-29T07:25:21Z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  <property fmtid="{D5CDD505-2E9C-101B-9397-08002B2CF9AE}" pid="4" name="KSOReadingLayout">
    <vt:bool>true</vt:bool>
  </property>
</Properties>
</file>