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 activeTab="7"/>
  </bookViews>
  <sheets>
    <sheet name="1栋" sheetId="4" r:id="rId1"/>
    <sheet name="2栋" sheetId="6" r:id="rId2"/>
    <sheet name="3栋" sheetId="7" r:id="rId3"/>
    <sheet name="4栋" sheetId="8" r:id="rId4"/>
    <sheet name="7栋" sheetId="9" r:id="rId5"/>
    <sheet name="8栋 " sheetId="10" r:id="rId6"/>
    <sheet name="10栋" sheetId="11" r:id="rId7"/>
    <sheet name="12栋" sheetId="12" r:id="rId8"/>
    <sheet name="Sheet2 (2)" sheetId="5" state="hidden" r:id="rId9"/>
  </sheets>
  <definedNames>
    <definedName name="_xlnm._FilterDatabase" localSheetId="5" hidden="1">'8栋 '!$A$7:$O$26</definedName>
  </definedNames>
  <calcPr calcId="144525"/>
</workbook>
</file>

<file path=xl/sharedStrings.xml><?xml version="1.0" encoding="utf-8"?>
<sst xmlns="http://schemas.openxmlformats.org/spreadsheetml/2006/main" count="413" uniqueCount="88">
  <si>
    <t>商品房销售价目表</t>
  </si>
  <si>
    <r>
      <rPr>
        <sz val="12"/>
        <rFont val="仿宋_GB2312"/>
        <charset val="134"/>
      </rPr>
      <t>房地产开发企业名称或中介服务机构名称：</t>
    </r>
    <r>
      <rPr>
        <u/>
        <sz val="12"/>
        <rFont val="仿宋_GB2312"/>
        <charset val="134"/>
      </rPr>
      <t xml:space="preserve"> 佛冈同力盛投资发展有限公司           </t>
    </r>
  </si>
  <si>
    <t>项目名称：</t>
  </si>
  <si>
    <t>佛冈奥园六区1#住宅楼</t>
  </si>
  <si>
    <t>地址：</t>
  </si>
  <si>
    <t>佛冈县石角镇沿江东路365号佛冈奥园誉景湾</t>
  </si>
  <si>
    <t>销售价格备案编号：[2023] 117 号</t>
  </si>
  <si>
    <t>日期：</t>
  </si>
  <si>
    <t>2023.11.15</t>
  </si>
  <si>
    <t>序号</t>
  </si>
  <si>
    <t>幢（栋）号</t>
  </si>
  <si>
    <t>房号</t>
  </si>
  <si>
    <t>楼层</t>
  </si>
  <si>
    <t>户型</t>
  </si>
  <si>
    <t>层高（m）</t>
  </si>
  <si>
    <r>
      <rPr>
        <sz val="12"/>
        <rFont val="宋体"/>
        <charset val="134"/>
        <scheme val="minor"/>
      </rPr>
      <t>建筑面积（m</t>
    </r>
    <r>
      <rPr>
        <vertAlign val="superscript"/>
        <sz val="12"/>
        <rFont val="宋体"/>
        <charset val="134"/>
      </rPr>
      <t>2</t>
    </r>
    <r>
      <rPr>
        <sz val="12"/>
        <rFont val="宋体"/>
        <charset val="134"/>
        <scheme val="minor"/>
      </rPr>
      <t>）</t>
    </r>
  </si>
  <si>
    <r>
      <rPr>
        <sz val="12"/>
        <rFont val="宋体"/>
        <charset val="134"/>
        <scheme val="minor"/>
      </rPr>
      <t>分摊的共有建筑面积（m</t>
    </r>
    <r>
      <rPr>
        <vertAlign val="superscript"/>
        <sz val="12"/>
        <rFont val="宋体"/>
        <charset val="134"/>
      </rPr>
      <t>2</t>
    </r>
    <r>
      <rPr>
        <sz val="12"/>
        <rFont val="宋体"/>
        <charset val="134"/>
        <scheme val="minor"/>
      </rPr>
      <t>）</t>
    </r>
  </si>
  <si>
    <r>
      <rPr>
        <sz val="12"/>
        <rFont val="宋体"/>
        <charset val="134"/>
        <scheme val="minor"/>
      </rPr>
      <t>套内建筑面积（m</t>
    </r>
    <r>
      <rPr>
        <vertAlign val="superscript"/>
        <sz val="12"/>
        <rFont val="宋体"/>
        <charset val="134"/>
      </rPr>
      <t>2</t>
    </r>
    <r>
      <rPr>
        <sz val="12"/>
        <rFont val="宋体"/>
        <charset val="134"/>
        <scheme val="minor"/>
      </rPr>
      <t>）</t>
    </r>
  </si>
  <si>
    <r>
      <rPr>
        <sz val="14"/>
        <rFont val="仿宋_GB2312"/>
        <charset val="134"/>
      </rPr>
      <t>原建筑面积单价（元/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</si>
  <si>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现建筑面积单价（元/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</si>
  <si>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</si>
  <si>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</si>
  <si>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</si>
  <si>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</si>
  <si>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1栋</t>
  </si>
  <si>
    <t>1单元-1804</t>
  </si>
  <si>
    <t>四房两卫</t>
  </si>
  <si>
    <t>2.9m</t>
  </si>
  <si>
    <t>待售</t>
  </si>
  <si>
    <t>1单元-2401</t>
  </si>
  <si>
    <t>三房两卫</t>
  </si>
  <si>
    <t>1单元-2402</t>
  </si>
  <si>
    <t>1单元-2801</t>
  </si>
  <si>
    <t>1单元-2802</t>
  </si>
  <si>
    <t>1单元-2901</t>
  </si>
  <si>
    <t>2单元-3402</t>
  </si>
  <si>
    <t>2单元-3401</t>
  </si>
  <si>
    <t>本楼栋总面积/均价</t>
  </si>
  <si>
    <t>本栋销售住宅共268套，销售住宅总建筑面积：32733.51㎡，套内面积：26329.99㎡，分摊面积：6403.52㎡，销售均价：6912/㎡（建筑面积）、8593/㎡（套内建筑面积）</t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</si>
  <si>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</si>
  <si>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</si>
  <si>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</si>
  <si>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</si>
  <si>
    <t>佛冈奥园六区2#住宅楼</t>
  </si>
  <si>
    <t>2栋</t>
  </si>
  <si>
    <t>1单元-502</t>
  </si>
  <si>
    <t>本栋销售住宅共268套，销售住宅总建筑面积：32724.46㎡，套内面积：26329.99㎡，分摊面积：6394.47㎡，销售均价：6949/㎡（建筑面积）、8636/㎡（套内建筑面积）</t>
  </si>
  <si>
    <t>佛冈奥园六区5#住宅楼</t>
  </si>
  <si>
    <t>3栋</t>
  </si>
  <si>
    <t>2单元-3202</t>
  </si>
  <si>
    <t>1单元-3401</t>
  </si>
  <si>
    <t>本栋销售住宅共264套，销售住宅总建筑面积：31637.28㎡，套内面积：25505.44㎡，分摊面积：6131.84㎡，销售均价：6515/㎡（建筑面积）、8081/㎡（套内建筑面积）</t>
  </si>
  <si>
    <t>佛冈奥园六区8#住宅楼</t>
  </si>
  <si>
    <t>4栋</t>
  </si>
  <si>
    <t>本栋销售住宅共132套，销售住宅总建筑面积：15818.64㎡，套内面积：12752.72㎡，分摊面积：3065.92㎡，销售均价：6399/㎡（建筑面积）、7937/㎡（套内建筑面积）</t>
  </si>
  <si>
    <t>佛冈奥园六区11#住宅楼</t>
  </si>
  <si>
    <t>7栋</t>
  </si>
  <si>
    <t>1单元-503</t>
  </si>
  <si>
    <t>2单元-3302</t>
  </si>
  <si>
    <t>本栋销售住宅共256套，销售住宅总建筑面积：27264㎡，套内面积：21382.4㎡，分摊面积：5881.6㎡，销售均价：6336/㎡（建筑面积）、8078/㎡（套内建筑面积）</t>
  </si>
  <si>
    <t>佛冈奥园六区9#住宅楼</t>
  </si>
  <si>
    <t>8栋</t>
  </si>
  <si>
    <t>1901</t>
  </si>
  <si>
    <t>1903</t>
  </si>
  <si>
    <t>2001</t>
  </si>
  <si>
    <t>2003</t>
  </si>
  <si>
    <t>2101</t>
  </si>
  <si>
    <t>2103</t>
  </si>
  <si>
    <t>2301</t>
  </si>
  <si>
    <t>2302</t>
  </si>
  <si>
    <t>2502</t>
  </si>
  <si>
    <t>2503</t>
  </si>
  <si>
    <t>2504</t>
  </si>
  <si>
    <t>2801</t>
  </si>
  <si>
    <t>2802</t>
  </si>
  <si>
    <t>2803</t>
  </si>
  <si>
    <t>2804</t>
  </si>
  <si>
    <t>3303</t>
  </si>
  <si>
    <t>1403</t>
  </si>
  <si>
    <t>本栋销售住宅共128套，销售住宅总建筑面积：15108.48㎡，套内面积：12189.76㎡，分摊面积：2918.72㎡，销售均价：6627/㎡（建筑面积）、8214/㎡（套内建筑面积）</t>
  </si>
  <si>
    <t>佛冈奥园六区6#住宅楼</t>
  </si>
  <si>
    <t>10栋</t>
  </si>
  <si>
    <t>3404</t>
  </si>
  <si>
    <t>本栋销售住宅共136套，销售住宅总建筑面积：15944.1㎡，套内面积：12735.94㎡，分摊面积：3208.16㎡，销售均价：6695/㎡（建筑面积）、8382/㎡（套内建筑面积）</t>
  </si>
  <si>
    <t>佛冈奥园六区3A#住宅楼</t>
  </si>
  <si>
    <t>12栋</t>
  </si>
  <si>
    <t>3403</t>
  </si>
  <si>
    <t>本栋销售住宅共136套，销售住宅总建筑面积：15973.6㎡，套内面积：13134.14㎡，分摊面积：2839.46㎡，销售均价：6711/㎡（建筑面积）、8162/㎡（套内建筑面积）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</si>
</sst>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yyyy/m/d;@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</numFmts>
  <fonts count="28">
    <font>
      <sz val="12"/>
      <name val="宋体"/>
      <charset val="134"/>
    </font>
    <font>
      <sz val="12"/>
      <name val="宋体"/>
      <charset val="134"/>
      <scheme val="minor"/>
    </font>
    <font>
      <sz val="16"/>
      <name val="方正小标宋简体"/>
      <charset val="134"/>
    </font>
    <font>
      <sz val="12"/>
      <name val="仿宋_GB2312"/>
      <charset val="134"/>
    </font>
    <font>
      <sz val="14"/>
      <name val="仿宋_GB2312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2"/>
      <name val="仿宋_GB2312"/>
      <charset val="134"/>
    </font>
    <font>
      <vertAlign val="superscript"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3" borderId="7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10" borderId="10" applyNumberFormat="0" applyAlignment="0" applyProtection="0">
      <alignment vertical="center"/>
    </xf>
    <xf numFmtId="0" fontId="15" fillId="10" borderId="8" applyNumberFormat="0" applyAlignment="0" applyProtection="0">
      <alignment vertical="center"/>
    </xf>
    <xf numFmtId="0" fontId="21" fillId="16" borderId="13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76" fontId="1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Border="1">
      <alignment vertical="center"/>
    </xf>
    <xf numFmtId="177" fontId="5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U27"/>
  <sheetViews>
    <sheetView zoomScale="85" zoomScaleNormal="85" workbookViewId="0">
      <pane ySplit="7" topLeftCell="A8" activePane="bottomLeft" state="frozen"/>
      <selection/>
      <selection pane="bottomLeft" activeCell="A6" sqref="$A6:$XFD6"/>
    </sheetView>
  </sheetViews>
  <sheetFormatPr defaultColWidth="8.8" defaultRowHeight="14.25"/>
  <cols>
    <col min="1" max="1" width="4.93333333333333" customWidth="1"/>
    <col min="2" max="2" width="8.825" customWidth="1"/>
    <col min="3" max="3" width="11.5" customWidth="1"/>
    <col min="4" max="4" width="7.1" customWidth="1"/>
    <col min="5" max="5" width="10.9583333333333" customWidth="1"/>
    <col min="6" max="6" width="6.8" customWidth="1"/>
    <col min="7" max="7" width="10.5" customWidth="1"/>
    <col min="8" max="8" width="11.625" customWidth="1"/>
    <col min="9" max="9" width="13.375" customWidth="1"/>
    <col min="10" max="10" width="10.6583333333333" customWidth="1"/>
    <col min="11" max="11" width="14.3416666666667" customWidth="1"/>
    <col min="12" max="12" width="15.075" customWidth="1"/>
    <col min="13" max="13" width="14.4083333333333" customWidth="1"/>
    <col min="14" max="14" width="11.75" customWidth="1"/>
  </cols>
  <sheetData>
    <row r="2" ht="21" spans="2:15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2:1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ht="18.75" spans="1:14">
      <c r="A4" s="4" t="s">
        <v>1</v>
      </c>
      <c r="B4" s="4"/>
      <c r="C4" s="4"/>
      <c r="D4" s="4"/>
      <c r="E4" s="4"/>
      <c r="F4" s="4"/>
      <c r="G4" s="4"/>
      <c r="H4" s="4"/>
      <c r="I4" s="5" t="s">
        <v>2</v>
      </c>
      <c r="J4" s="4" t="s">
        <v>3</v>
      </c>
      <c r="K4" s="4"/>
      <c r="L4" s="4"/>
      <c r="M4" s="4"/>
      <c r="N4" s="4"/>
    </row>
    <row r="5" ht="18.75" spans="2:14">
      <c r="B5" s="5"/>
      <c r="C5" s="5"/>
      <c r="D5" s="5"/>
      <c r="E5" s="5"/>
      <c r="F5" s="5"/>
      <c r="G5" s="5"/>
      <c r="H5" s="6"/>
      <c r="I5" s="6" t="s">
        <v>4</v>
      </c>
      <c r="J5" s="4" t="s">
        <v>5</v>
      </c>
      <c r="K5" s="4"/>
      <c r="L5" s="4"/>
      <c r="M5" s="4"/>
      <c r="N5" s="4"/>
    </row>
    <row r="6" s="1" customFormat="1" ht="18.75" spans="1:15">
      <c r="A6" s="7" t="s">
        <v>6</v>
      </c>
      <c r="B6" s="7"/>
      <c r="C6" s="7"/>
      <c r="D6" s="7"/>
      <c r="E6" s="7"/>
      <c r="F6" s="7"/>
      <c r="G6" s="7"/>
      <c r="H6" s="7"/>
      <c r="I6" s="6" t="s">
        <v>7</v>
      </c>
      <c r="J6" s="1" t="s">
        <v>8</v>
      </c>
      <c r="M6" s="19"/>
      <c r="N6" s="19"/>
      <c r="O6" s="19"/>
    </row>
    <row r="7" s="1" customFormat="1" ht="55" customHeight="1" spans="1:15">
      <c r="A7" s="8" t="s">
        <v>9</v>
      </c>
      <c r="B7" s="9" t="s">
        <v>10</v>
      </c>
      <c r="C7" s="10" t="s">
        <v>11</v>
      </c>
      <c r="D7" s="10" t="s">
        <v>12</v>
      </c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20" t="s">
        <v>18</v>
      </c>
      <c r="K7" s="20" t="s">
        <v>19</v>
      </c>
      <c r="L7" s="20" t="s">
        <v>20</v>
      </c>
      <c r="M7" s="20" t="s">
        <v>21</v>
      </c>
      <c r="N7" s="10" t="s">
        <v>22</v>
      </c>
      <c r="O7" s="10" t="s">
        <v>23</v>
      </c>
    </row>
    <row r="8" s="1" customFormat="1" ht="31" customHeight="1" spans="1:15">
      <c r="A8" s="8">
        <v>1</v>
      </c>
      <c r="B8" s="11" t="s">
        <v>24</v>
      </c>
      <c r="C8" s="8" t="s">
        <v>25</v>
      </c>
      <c r="D8" s="8">
        <v>18</v>
      </c>
      <c r="E8" s="8" t="s">
        <v>26</v>
      </c>
      <c r="F8" s="8" t="s">
        <v>27</v>
      </c>
      <c r="G8" s="15">
        <v>126.05</v>
      </c>
      <c r="H8" s="8">
        <f t="shared" ref="H8:H15" si="0">G8-I8</f>
        <v>24.66</v>
      </c>
      <c r="I8" s="15">
        <v>101.39</v>
      </c>
      <c r="J8" s="15">
        <v>7101.53</v>
      </c>
      <c r="K8" s="15">
        <f>M8/G8</f>
        <v>6071.80817374058</v>
      </c>
      <c r="L8" s="15">
        <v>895147.86</v>
      </c>
      <c r="M8" s="15">
        <v>765351.4203</v>
      </c>
      <c r="N8" s="21" t="s">
        <v>28</v>
      </c>
      <c r="O8" s="8"/>
    </row>
    <row r="9" s="1" customFormat="1" ht="34" customHeight="1" spans="1:15">
      <c r="A9" s="8">
        <v>2</v>
      </c>
      <c r="B9" s="11" t="s">
        <v>24</v>
      </c>
      <c r="C9" s="8" t="s">
        <v>29</v>
      </c>
      <c r="D9" s="8">
        <v>24</v>
      </c>
      <c r="E9" s="8" t="s">
        <v>30</v>
      </c>
      <c r="F9" s="8" t="s">
        <v>27</v>
      </c>
      <c r="G9" s="15">
        <v>111.49</v>
      </c>
      <c r="H9" s="8">
        <f t="shared" si="0"/>
        <v>21.81</v>
      </c>
      <c r="I9" s="15">
        <v>89.68</v>
      </c>
      <c r="J9" s="15">
        <v>7272.53</v>
      </c>
      <c r="K9" s="15">
        <f t="shared" ref="K9:K16" si="1">M9/G9</f>
        <v>6218.01315230065</v>
      </c>
      <c r="L9" s="15">
        <v>810814.37</v>
      </c>
      <c r="M9" s="15">
        <v>693246.28635</v>
      </c>
      <c r="N9" s="21" t="s">
        <v>28</v>
      </c>
      <c r="O9" s="8"/>
    </row>
    <row r="10" s="1" customFormat="1" ht="30" customHeight="1" spans="1:15">
      <c r="A10" s="8">
        <v>3</v>
      </c>
      <c r="B10" s="11" t="s">
        <v>24</v>
      </c>
      <c r="C10" s="8" t="s">
        <v>31</v>
      </c>
      <c r="D10" s="8">
        <v>24</v>
      </c>
      <c r="E10" s="8" t="s">
        <v>30</v>
      </c>
      <c r="F10" s="8" t="s">
        <v>27</v>
      </c>
      <c r="G10" s="15">
        <v>111.49</v>
      </c>
      <c r="H10" s="8">
        <f t="shared" si="0"/>
        <v>21.81</v>
      </c>
      <c r="I10" s="15">
        <v>89.68</v>
      </c>
      <c r="J10" s="15">
        <v>7242.35</v>
      </c>
      <c r="K10" s="15">
        <f t="shared" si="1"/>
        <v>6192.20923849673</v>
      </c>
      <c r="L10" s="15">
        <v>807449.6</v>
      </c>
      <c r="M10" s="15">
        <v>690369.408</v>
      </c>
      <c r="N10" s="21" t="s">
        <v>28</v>
      </c>
      <c r="O10" s="8"/>
    </row>
    <row r="11" s="1" customFormat="1" ht="30" customHeight="1" spans="1:15">
      <c r="A11" s="8">
        <v>4</v>
      </c>
      <c r="B11" s="11" t="s">
        <v>24</v>
      </c>
      <c r="C11" s="8" t="s">
        <v>32</v>
      </c>
      <c r="D11" s="8">
        <v>28</v>
      </c>
      <c r="E11" s="8" t="s">
        <v>30</v>
      </c>
      <c r="F11" s="8" t="s">
        <v>27</v>
      </c>
      <c r="G11" s="15">
        <v>111.49</v>
      </c>
      <c r="H11" s="8">
        <f t="shared" si="0"/>
        <v>21.81</v>
      </c>
      <c r="I11" s="15">
        <v>89.68</v>
      </c>
      <c r="J11" s="15">
        <v>7671.1</v>
      </c>
      <c r="K11" s="15">
        <f t="shared" si="1"/>
        <v>6558.79050766885</v>
      </c>
      <c r="L11" s="15">
        <v>855250.94</v>
      </c>
      <c r="M11" s="15">
        <v>731239.5537</v>
      </c>
      <c r="N11" s="21" t="s">
        <v>28</v>
      </c>
      <c r="O11" s="8"/>
    </row>
    <row r="12" s="1" customFormat="1" ht="30" customHeight="1" spans="1:15">
      <c r="A12" s="8">
        <v>5</v>
      </c>
      <c r="B12" s="11" t="s">
        <v>24</v>
      </c>
      <c r="C12" s="8" t="s">
        <v>33</v>
      </c>
      <c r="D12" s="8">
        <v>28</v>
      </c>
      <c r="E12" s="8" t="s">
        <v>30</v>
      </c>
      <c r="F12" s="8" t="s">
        <v>27</v>
      </c>
      <c r="G12" s="15">
        <v>111.49</v>
      </c>
      <c r="H12" s="8">
        <f t="shared" si="0"/>
        <v>21.81</v>
      </c>
      <c r="I12" s="15">
        <v>89.68</v>
      </c>
      <c r="J12" s="15">
        <v>7639.44</v>
      </c>
      <c r="K12" s="15">
        <f t="shared" si="1"/>
        <v>6531.72123374294</v>
      </c>
      <c r="L12" s="15">
        <v>851721.17</v>
      </c>
      <c r="M12" s="15">
        <v>728221.60035</v>
      </c>
      <c r="N12" s="21" t="s">
        <v>28</v>
      </c>
      <c r="O12" s="8"/>
    </row>
    <row r="13" s="1" customFormat="1" ht="30" customHeight="1" spans="1:15">
      <c r="A13" s="8">
        <v>6</v>
      </c>
      <c r="B13" s="8" t="s">
        <v>24</v>
      </c>
      <c r="C13" s="8" t="s">
        <v>34</v>
      </c>
      <c r="D13" s="8">
        <v>29</v>
      </c>
      <c r="E13" s="8" t="s">
        <v>30</v>
      </c>
      <c r="F13" s="8" t="s">
        <v>27</v>
      </c>
      <c r="G13" s="15">
        <v>111.49</v>
      </c>
      <c r="H13" s="8">
        <f t="shared" si="0"/>
        <v>21.81</v>
      </c>
      <c r="I13" s="15">
        <v>89.68</v>
      </c>
      <c r="J13" s="15">
        <v>7649.99</v>
      </c>
      <c r="K13" s="15">
        <f t="shared" si="1"/>
        <v>6540.74148757736</v>
      </c>
      <c r="L13" s="15">
        <v>852897.39</v>
      </c>
      <c r="M13" s="15">
        <v>729227.26845</v>
      </c>
      <c r="N13" s="21" t="s">
        <v>28</v>
      </c>
      <c r="O13" s="8"/>
    </row>
    <row r="14" s="1" customFormat="1" ht="30" customHeight="1" spans="1:15">
      <c r="A14" s="8">
        <v>7</v>
      </c>
      <c r="B14" s="8" t="s">
        <v>24</v>
      </c>
      <c r="C14" s="8" t="s">
        <v>35</v>
      </c>
      <c r="D14" s="8">
        <v>34</v>
      </c>
      <c r="E14" s="8" t="s">
        <v>30</v>
      </c>
      <c r="F14" s="8" t="s">
        <v>27</v>
      </c>
      <c r="G14" s="15">
        <v>111.49</v>
      </c>
      <c r="H14" s="8">
        <f t="shared" si="0"/>
        <v>21.81</v>
      </c>
      <c r="I14" s="15">
        <v>89.68</v>
      </c>
      <c r="J14" s="15">
        <v>6508.07</v>
      </c>
      <c r="K14" s="15">
        <f t="shared" si="1"/>
        <v>5564.39981702395</v>
      </c>
      <c r="L14" s="15">
        <v>725584.72</v>
      </c>
      <c r="M14" s="15">
        <v>620374.9356</v>
      </c>
      <c r="N14" s="21" t="s">
        <v>28</v>
      </c>
      <c r="O14" s="8"/>
    </row>
    <row r="15" s="1" customFormat="1" ht="30" customHeight="1" spans="1:15">
      <c r="A15" s="8">
        <v>8</v>
      </c>
      <c r="B15" s="8" t="s">
        <v>24</v>
      </c>
      <c r="C15" s="8" t="s">
        <v>36</v>
      </c>
      <c r="D15" s="8">
        <v>34</v>
      </c>
      <c r="E15" s="8" t="s">
        <v>30</v>
      </c>
      <c r="F15" s="8" t="s">
        <v>27</v>
      </c>
      <c r="G15" s="15">
        <v>111.49</v>
      </c>
      <c r="H15" s="8">
        <f t="shared" si="0"/>
        <v>21.81</v>
      </c>
      <c r="I15" s="15">
        <v>89.68</v>
      </c>
      <c r="J15" s="15">
        <v>6858.61</v>
      </c>
      <c r="K15" s="15">
        <f t="shared" si="1"/>
        <v>5864.11155843573</v>
      </c>
      <c r="L15" s="15">
        <v>764666.43</v>
      </c>
      <c r="M15" s="15">
        <v>653789.79765</v>
      </c>
      <c r="N15" s="21" t="s">
        <v>28</v>
      </c>
      <c r="O15" s="8"/>
    </row>
    <row r="16" s="29" customFormat="1" ht="34" customHeight="1" spans="1:15">
      <c r="A16" s="26" t="s">
        <v>37</v>
      </c>
      <c r="B16" s="26"/>
      <c r="C16" s="26"/>
      <c r="D16" s="26"/>
      <c r="E16" s="26"/>
      <c r="F16" s="26"/>
      <c r="G16" s="30">
        <f>SUBTOTAL(109,G8:G15)</f>
        <v>906.48</v>
      </c>
      <c r="H16" s="30">
        <f>SUBTOTAL(109,H8:H15)</f>
        <v>177.33</v>
      </c>
      <c r="I16" s="30">
        <f>SUBTOTAL(109,I8:I15)</f>
        <v>729.15</v>
      </c>
      <c r="J16" s="30">
        <f>L16/G16</f>
        <v>7240.68096372783</v>
      </c>
      <c r="K16" s="30">
        <f t="shared" si="1"/>
        <v>6190.78222398729</v>
      </c>
      <c r="L16" s="30">
        <f>SUBTOTAL(109,L8:L15)</f>
        <v>6563532.48</v>
      </c>
      <c r="M16" s="30">
        <f>SUBTOTAL(109,M8:M15)</f>
        <v>5611820.2704</v>
      </c>
      <c r="N16" s="21"/>
      <c r="O16" s="21"/>
    </row>
    <row r="17" s="29" customFormat="1" ht="34" customHeight="1" spans="1:21">
      <c r="A17" s="31" t="s">
        <v>38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16"/>
      <c r="Q17" s="16"/>
      <c r="R17" s="16"/>
      <c r="S17" s="16"/>
      <c r="T17" s="16"/>
      <c r="U17" s="16"/>
    </row>
    <row r="18" ht="16" customHeight="1" spans="1:1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22"/>
    </row>
    <row r="19" spans="1:14">
      <c r="A19" s="17" t="s">
        <v>39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  <row r="20" ht="27" customHeight="1" spans="1:14">
      <c r="A20" s="18" t="s">
        <v>40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</row>
    <row r="21" ht="18.75" spans="1:15">
      <c r="A21" s="5" t="s">
        <v>41</v>
      </c>
      <c r="B21" s="5"/>
      <c r="D21" s="6"/>
      <c r="E21" s="6"/>
      <c r="F21" s="6"/>
      <c r="G21" s="6"/>
      <c r="H21" s="6"/>
      <c r="I21" s="6"/>
      <c r="J21" s="6"/>
      <c r="K21" s="6"/>
      <c r="L21" s="6"/>
      <c r="M21" s="22"/>
      <c r="N21" s="6"/>
      <c r="O21" s="6"/>
    </row>
    <row r="22" ht="18.75" spans="2:15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ht="18.75" spans="1:15">
      <c r="A23" s="5" t="s">
        <v>42</v>
      </c>
      <c r="B23" s="5"/>
      <c r="C23" s="5"/>
      <c r="D23" s="5"/>
      <c r="E23" s="5"/>
      <c r="F23" s="5"/>
      <c r="H23" s="6"/>
      <c r="I23" s="6"/>
      <c r="J23" s="6"/>
      <c r="K23" s="6"/>
      <c r="L23" s="6"/>
      <c r="M23" s="22"/>
      <c r="O23" s="6"/>
    </row>
    <row r="27" hidden="1" spans="9:9">
      <c r="I27">
        <f>(J16-K16)/J16*100%</f>
        <v>0.145</v>
      </c>
    </row>
  </sheetData>
  <mergeCells count="12">
    <mergeCell ref="B2:O2"/>
    <mergeCell ref="J4:N4"/>
    <mergeCell ref="A6:H6"/>
    <mergeCell ref="M6:O6"/>
    <mergeCell ref="A16:F16"/>
    <mergeCell ref="A17:O17"/>
    <mergeCell ref="P17:U17"/>
    <mergeCell ref="A18:O18"/>
    <mergeCell ref="A19:N19"/>
    <mergeCell ref="A20:N20"/>
    <mergeCell ref="A21:B21"/>
    <mergeCell ref="A23:F23"/>
  </mergeCells>
  <pageMargins left="0.118055555555556" right="0" top="1" bottom="1" header="0.196527777777778" footer="0.511111111111111"/>
  <pageSetup paperSize="9" scale="7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O19"/>
  <sheetViews>
    <sheetView workbookViewId="0">
      <selection activeCell="I17" sqref="I17"/>
    </sheetView>
  </sheetViews>
  <sheetFormatPr defaultColWidth="8.8" defaultRowHeight="14.25"/>
  <cols>
    <col min="1" max="1" width="3.81666666666667" customWidth="1"/>
    <col min="2" max="2" width="7.7" customWidth="1"/>
    <col min="3" max="3" width="11.5" customWidth="1"/>
    <col min="4" max="4" width="5.75833333333333" customWidth="1"/>
    <col min="5" max="5" width="10.075" customWidth="1"/>
    <col min="6" max="6" width="6.8" customWidth="1"/>
    <col min="7" max="7" width="7.50833333333333" customWidth="1"/>
    <col min="8" max="8" width="13.625" customWidth="1"/>
    <col min="9" max="9" width="9.00833333333333" customWidth="1"/>
    <col min="10" max="10" width="8.31666666666667" customWidth="1"/>
    <col min="11" max="11" width="12.5083333333333" customWidth="1"/>
    <col min="12" max="12" width="10.6916666666667" customWidth="1"/>
    <col min="13" max="13" width="12.325" customWidth="1"/>
    <col min="14" max="14" width="9.25833333333333" customWidth="1"/>
  </cols>
  <sheetData>
    <row r="2" ht="21" spans="2:15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2:1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ht="18.75" spans="1:14">
      <c r="A4" s="4" t="s">
        <v>1</v>
      </c>
      <c r="B4" s="4"/>
      <c r="C4" s="4"/>
      <c r="D4" s="4"/>
      <c r="E4" s="4"/>
      <c r="F4" s="4"/>
      <c r="G4" s="4"/>
      <c r="H4" s="4"/>
      <c r="I4" s="5" t="s">
        <v>2</v>
      </c>
      <c r="J4" s="4" t="s">
        <v>43</v>
      </c>
      <c r="K4" s="4"/>
      <c r="L4" s="4"/>
      <c r="M4" s="4"/>
      <c r="N4" s="4"/>
    </row>
    <row r="5" ht="18.75" spans="2:14">
      <c r="B5" s="5"/>
      <c r="C5" s="5"/>
      <c r="D5" s="5"/>
      <c r="E5" s="5"/>
      <c r="F5" s="5"/>
      <c r="G5" s="5"/>
      <c r="H5" s="6"/>
      <c r="I5" s="6" t="s">
        <v>4</v>
      </c>
      <c r="J5" s="4" t="s">
        <v>5</v>
      </c>
      <c r="K5" s="4"/>
      <c r="L5" s="4"/>
      <c r="M5" s="4"/>
      <c r="N5" s="4"/>
    </row>
    <row r="6" s="1" customFormat="1" ht="18.75" spans="1:15">
      <c r="A6" s="7" t="s">
        <v>6</v>
      </c>
      <c r="B6" s="7"/>
      <c r="C6" s="7"/>
      <c r="D6" s="7"/>
      <c r="E6" s="7"/>
      <c r="F6" s="7"/>
      <c r="G6" s="7"/>
      <c r="H6" s="7"/>
      <c r="I6" s="6" t="s">
        <v>7</v>
      </c>
      <c r="J6" s="1" t="s">
        <v>8</v>
      </c>
      <c r="M6" s="19"/>
      <c r="N6" s="19"/>
      <c r="O6" s="19"/>
    </row>
    <row r="7" s="1" customFormat="1" ht="55" customHeight="1" spans="1:15">
      <c r="A7" s="8" t="s">
        <v>9</v>
      </c>
      <c r="B7" s="9" t="s">
        <v>10</v>
      </c>
      <c r="C7" s="10" t="s">
        <v>11</v>
      </c>
      <c r="D7" s="10" t="s">
        <v>12</v>
      </c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20" t="s">
        <v>21</v>
      </c>
      <c r="N7" s="10" t="s">
        <v>22</v>
      </c>
      <c r="O7" s="10" t="s">
        <v>23</v>
      </c>
    </row>
    <row r="8" s="1" customFormat="1" ht="31" customHeight="1" spans="1:15">
      <c r="A8" s="8">
        <v>1</v>
      </c>
      <c r="B8" s="11" t="s">
        <v>44</v>
      </c>
      <c r="C8" s="8" t="s">
        <v>45</v>
      </c>
      <c r="D8" s="8">
        <v>5</v>
      </c>
      <c r="E8" s="8" t="s">
        <v>30</v>
      </c>
      <c r="F8" s="8" t="s">
        <v>27</v>
      </c>
      <c r="G8" s="15">
        <v>111.49</v>
      </c>
      <c r="H8" s="1">
        <f>G8-I8</f>
        <v>21.81</v>
      </c>
      <c r="I8" s="8">
        <v>89.68</v>
      </c>
      <c r="J8" s="8">
        <v>8396</v>
      </c>
      <c r="K8" s="15">
        <f>M8/G8</f>
        <v>7178.58</v>
      </c>
      <c r="L8" s="15">
        <v>936070.04</v>
      </c>
      <c r="M8" s="15">
        <v>800339.8842</v>
      </c>
      <c r="N8" s="8" t="s">
        <v>28</v>
      </c>
      <c r="O8" s="8"/>
    </row>
    <row r="9" ht="34" customHeight="1" spans="1:15">
      <c r="A9" s="12" t="s">
        <v>37</v>
      </c>
      <c r="B9" s="13"/>
      <c r="C9" s="13"/>
      <c r="D9" s="13"/>
      <c r="E9" s="13"/>
      <c r="F9" s="14"/>
      <c r="G9" s="15">
        <f>SUBTOTAL(109,G8:G8)</f>
        <v>111.49</v>
      </c>
      <c r="H9" s="15">
        <f>SUBTOTAL(109,H8:H8)</f>
        <v>21.81</v>
      </c>
      <c r="I9" s="15">
        <f>SUBTOTAL(109,I8:I8)</f>
        <v>89.68</v>
      </c>
      <c r="J9" s="15">
        <f>L9/G9</f>
        <v>8396</v>
      </c>
      <c r="K9" s="15">
        <f>M9/G9</f>
        <v>7178.58</v>
      </c>
      <c r="L9" s="15">
        <f>SUBTOTAL(109,L8:L8)</f>
        <v>936070.04</v>
      </c>
      <c r="M9" s="15">
        <f>SUBTOTAL(109,M8:M8)</f>
        <v>800339.8842</v>
      </c>
      <c r="N9" s="15"/>
      <c r="O9" s="21"/>
    </row>
    <row r="10" ht="34" customHeight="1" spans="1:15">
      <c r="A10" s="23" t="s">
        <v>46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5"/>
    </row>
    <row r="11" ht="16" customHeight="1" spans="1:1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22"/>
    </row>
    <row r="12" spans="1:14">
      <c r="A12" s="17" t="s">
        <v>39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  <row r="13" ht="27" customHeight="1" spans="1:14">
      <c r="A13" s="18" t="s">
        <v>40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</row>
    <row r="14" ht="18.75" spans="1:15">
      <c r="A14" s="5" t="s">
        <v>41</v>
      </c>
      <c r="B14" s="5"/>
      <c r="D14" s="6"/>
      <c r="E14" s="6"/>
      <c r="F14" s="6"/>
      <c r="G14" s="6"/>
      <c r="H14" s="6"/>
      <c r="I14" s="6"/>
      <c r="J14" s="6"/>
      <c r="K14" s="6"/>
      <c r="L14" s="6"/>
      <c r="M14" s="22"/>
      <c r="N14" s="6"/>
      <c r="O14" s="6"/>
    </row>
    <row r="15" ht="18.75" spans="2:15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ht="18.75" spans="1:15">
      <c r="A16" s="5" t="s">
        <v>42</v>
      </c>
      <c r="B16" s="5"/>
      <c r="C16" s="5"/>
      <c r="D16" s="5"/>
      <c r="E16" s="5"/>
      <c r="F16" s="5"/>
      <c r="H16" s="6"/>
      <c r="I16" s="6"/>
      <c r="J16" s="6"/>
      <c r="K16" s="6"/>
      <c r="L16" s="6"/>
      <c r="M16" s="22"/>
      <c r="O16" s="6"/>
    </row>
    <row r="19" hidden="1" spans="8:8">
      <c r="H19">
        <f>(J9-K9)/J9*100%</f>
        <v>0.145</v>
      </c>
    </row>
  </sheetData>
  <mergeCells count="11">
    <mergeCell ref="B2:O2"/>
    <mergeCell ref="J4:N4"/>
    <mergeCell ref="A6:H6"/>
    <mergeCell ref="M6:O6"/>
    <mergeCell ref="A9:F9"/>
    <mergeCell ref="A10:O10"/>
    <mergeCell ref="A11:O11"/>
    <mergeCell ref="A12:N12"/>
    <mergeCell ref="A13:N13"/>
    <mergeCell ref="A14:B14"/>
    <mergeCell ref="A16:F16"/>
  </mergeCells>
  <pageMargins left="0.75" right="0.75" top="1" bottom="1" header="0.511111111111111" footer="0.511111111111111"/>
  <pageSetup paperSize="9" scale="81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O21"/>
  <sheetViews>
    <sheetView workbookViewId="0">
      <selection activeCell="K17" sqref="K17"/>
    </sheetView>
  </sheetViews>
  <sheetFormatPr defaultColWidth="8.8" defaultRowHeight="14.25"/>
  <cols>
    <col min="1" max="1" width="5.00833333333333" customWidth="1"/>
    <col min="2" max="2" width="7.7" customWidth="1"/>
    <col min="3" max="3" width="11.5" customWidth="1"/>
    <col min="4" max="4" width="7.1" customWidth="1"/>
    <col min="5" max="5" width="12.2" customWidth="1"/>
    <col min="6" max="6" width="6.8" customWidth="1"/>
    <col min="7" max="7" width="10.5" customWidth="1"/>
    <col min="8" max="8" width="9.69166666666667" customWidth="1"/>
    <col min="9" max="9" width="13.375" customWidth="1"/>
    <col min="10" max="10" width="10.3166666666667" customWidth="1"/>
    <col min="11" max="11" width="12.2" customWidth="1"/>
    <col min="12" max="12" width="13.575" customWidth="1"/>
    <col min="13" max="13" width="13.625" customWidth="1"/>
    <col min="14" max="14" width="11.75" customWidth="1"/>
  </cols>
  <sheetData>
    <row r="2" ht="21" spans="2:15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2:1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ht="18.75" spans="1:14">
      <c r="A4" s="4" t="s">
        <v>1</v>
      </c>
      <c r="B4" s="4"/>
      <c r="C4" s="4"/>
      <c r="D4" s="4"/>
      <c r="E4" s="4"/>
      <c r="F4" s="4"/>
      <c r="G4" s="4"/>
      <c r="H4" s="4"/>
      <c r="I4" s="5" t="s">
        <v>2</v>
      </c>
      <c r="J4" s="4" t="s">
        <v>47</v>
      </c>
      <c r="K4" s="4"/>
      <c r="L4" s="4"/>
      <c r="M4" s="4"/>
      <c r="N4" s="4"/>
    </row>
    <row r="5" ht="18.75" spans="2:14">
      <c r="B5" s="5"/>
      <c r="C5" s="5"/>
      <c r="D5" s="5"/>
      <c r="E5" s="5"/>
      <c r="F5" s="5"/>
      <c r="G5" s="5"/>
      <c r="H5" s="6"/>
      <c r="I5" s="6" t="s">
        <v>4</v>
      </c>
      <c r="J5" s="4" t="s">
        <v>5</v>
      </c>
      <c r="K5" s="4"/>
      <c r="L5" s="4"/>
      <c r="M5" s="4"/>
      <c r="N5" s="4"/>
    </row>
    <row r="6" s="1" customFormat="1" ht="18.75" spans="1:15">
      <c r="A6" s="7" t="s">
        <v>6</v>
      </c>
      <c r="B6" s="7"/>
      <c r="C6" s="7"/>
      <c r="D6" s="7"/>
      <c r="E6" s="7"/>
      <c r="F6" s="7"/>
      <c r="G6" s="7"/>
      <c r="H6" s="7"/>
      <c r="I6" s="6" t="s">
        <v>7</v>
      </c>
      <c r="J6" s="1" t="s">
        <v>8</v>
      </c>
      <c r="M6" s="19"/>
      <c r="N6" s="19"/>
      <c r="O6" s="19"/>
    </row>
    <row r="7" s="1" customFormat="1" ht="55" customHeight="1" spans="1:15">
      <c r="A7" s="8" t="s">
        <v>9</v>
      </c>
      <c r="B7" s="9" t="s">
        <v>10</v>
      </c>
      <c r="C7" s="10" t="s">
        <v>11</v>
      </c>
      <c r="D7" s="10" t="s">
        <v>12</v>
      </c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20" t="s">
        <v>18</v>
      </c>
      <c r="K7" s="20" t="s">
        <v>19</v>
      </c>
      <c r="L7" s="20" t="s">
        <v>20</v>
      </c>
      <c r="M7" s="20" t="s">
        <v>21</v>
      </c>
      <c r="N7" s="10" t="s">
        <v>22</v>
      </c>
      <c r="O7" s="10" t="s">
        <v>23</v>
      </c>
    </row>
    <row r="8" s="1" customFormat="1" ht="31" customHeight="1" spans="1:15">
      <c r="A8" s="8">
        <v>1</v>
      </c>
      <c r="B8" s="11" t="s">
        <v>48</v>
      </c>
      <c r="C8" s="11" t="s">
        <v>49</v>
      </c>
      <c r="D8" s="8">
        <v>32</v>
      </c>
      <c r="E8" s="8" t="s">
        <v>30</v>
      </c>
      <c r="F8" s="8" t="s">
        <v>27</v>
      </c>
      <c r="G8" s="15">
        <v>127.5</v>
      </c>
      <c r="H8" s="8">
        <f>G8-I8</f>
        <v>24.71</v>
      </c>
      <c r="I8" s="8">
        <v>102.79</v>
      </c>
      <c r="J8" s="8">
        <v>6684.53</v>
      </c>
      <c r="K8" s="15">
        <f>M8/G8</f>
        <v>5715.27318352941</v>
      </c>
      <c r="L8" s="15">
        <v>852277.58</v>
      </c>
      <c r="M8" s="15">
        <v>728697.3309</v>
      </c>
      <c r="N8" s="8" t="s">
        <v>28</v>
      </c>
      <c r="O8" s="8"/>
    </row>
    <row r="9" s="1" customFormat="1" ht="31" customHeight="1" spans="1:15">
      <c r="A9" s="8">
        <v>2</v>
      </c>
      <c r="B9" s="11" t="s">
        <v>48</v>
      </c>
      <c r="C9" s="11" t="s">
        <v>50</v>
      </c>
      <c r="D9" s="8">
        <v>34</v>
      </c>
      <c r="E9" s="8" t="s">
        <v>30</v>
      </c>
      <c r="F9" s="8" t="s">
        <v>27</v>
      </c>
      <c r="G9" s="15">
        <v>128.41</v>
      </c>
      <c r="H9" s="8">
        <f>G9-I9</f>
        <v>24.89</v>
      </c>
      <c r="I9" s="8">
        <v>103.52</v>
      </c>
      <c r="J9" s="8">
        <v>6045.36</v>
      </c>
      <c r="K9" s="15">
        <f>M9/G9</f>
        <v>5168.78281598006</v>
      </c>
      <c r="L9" s="15">
        <v>776284.68</v>
      </c>
      <c r="M9" s="15">
        <v>663723.4014</v>
      </c>
      <c r="N9" s="8" t="s">
        <v>28</v>
      </c>
      <c r="O9" s="8"/>
    </row>
    <row r="10" ht="34" customHeight="1" spans="1:15">
      <c r="A10" s="12" t="s">
        <v>37</v>
      </c>
      <c r="B10" s="13"/>
      <c r="C10" s="13"/>
      <c r="D10" s="13"/>
      <c r="E10" s="13"/>
      <c r="F10" s="14"/>
      <c r="G10" s="15">
        <f>SUBTOTAL(109,G8:G9)</f>
        <v>255.91</v>
      </c>
      <c r="H10" s="15">
        <f>SUBTOTAL(109,H8:H9)</f>
        <v>49.6</v>
      </c>
      <c r="I10" s="15">
        <f>SUBTOTAL(109,I8:I9)</f>
        <v>206.31</v>
      </c>
      <c r="J10" s="15">
        <f>L10/G10</f>
        <v>6363.80860458755</v>
      </c>
      <c r="K10" s="15">
        <f>M10/G10</f>
        <v>5441.05635692236</v>
      </c>
      <c r="L10" s="15">
        <f>SUBTOTAL(109,L8:L9)</f>
        <v>1628562.26</v>
      </c>
      <c r="M10" s="15">
        <f>SUBTOTAL(109,M8:M9)</f>
        <v>1392420.7323</v>
      </c>
      <c r="N10" s="21"/>
      <c r="O10" s="21"/>
    </row>
    <row r="11" ht="34" customHeight="1" spans="1:15">
      <c r="A11" s="23" t="s">
        <v>51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5"/>
    </row>
    <row r="12" ht="16" customHeight="1" spans="1:1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22"/>
    </row>
    <row r="13" spans="1:14">
      <c r="A13" s="17" t="s">
        <v>39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ht="27" customHeight="1" spans="1:14">
      <c r="A14" s="18" t="s">
        <v>40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</row>
    <row r="15" ht="18.75" spans="1:15">
      <c r="A15" s="5" t="s">
        <v>41</v>
      </c>
      <c r="B15" s="5"/>
      <c r="D15" s="6"/>
      <c r="E15" s="6"/>
      <c r="F15" s="6"/>
      <c r="G15" s="6"/>
      <c r="H15" s="6"/>
      <c r="I15" s="6"/>
      <c r="J15" s="6"/>
      <c r="K15" s="6"/>
      <c r="L15" s="6"/>
      <c r="M15" s="22"/>
      <c r="N15" s="6"/>
      <c r="O15" s="6"/>
    </row>
    <row r="16" ht="18.75" spans="2:15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ht="18.75" spans="1:15">
      <c r="A17" s="5" t="s">
        <v>42</v>
      </c>
      <c r="B17" s="5"/>
      <c r="C17" s="5"/>
      <c r="D17" s="5"/>
      <c r="E17" s="5"/>
      <c r="F17" s="5"/>
      <c r="H17" s="6"/>
      <c r="I17" s="6"/>
      <c r="J17" s="6"/>
      <c r="K17" s="6"/>
      <c r="L17" s="6"/>
      <c r="M17" s="22"/>
      <c r="O17" s="6"/>
    </row>
    <row r="21" hidden="1" spans="7:7">
      <c r="G21">
        <f>(J10-K10)/J10*100%</f>
        <v>0.145</v>
      </c>
    </row>
  </sheetData>
  <mergeCells count="11">
    <mergeCell ref="B2:O2"/>
    <mergeCell ref="J4:N4"/>
    <mergeCell ref="A6:H6"/>
    <mergeCell ref="M6:O6"/>
    <mergeCell ref="A10:F10"/>
    <mergeCell ref="A11:O11"/>
    <mergeCell ref="A12:O12"/>
    <mergeCell ref="A13:N13"/>
    <mergeCell ref="A14:N14"/>
    <mergeCell ref="A15:B15"/>
    <mergeCell ref="A17:F17"/>
  </mergeCells>
  <pageMargins left="0.75" right="0.75" top="1" bottom="1" header="0.5" footer="0.5"/>
  <pageSetup paperSize="9" scale="74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O20"/>
  <sheetViews>
    <sheetView workbookViewId="0">
      <selection activeCell="H21" sqref="H21"/>
    </sheetView>
  </sheetViews>
  <sheetFormatPr defaultColWidth="8.8" defaultRowHeight="14.25"/>
  <cols>
    <col min="1" max="1" width="4.13333333333333" customWidth="1"/>
    <col min="2" max="2" width="7.81666666666667" customWidth="1"/>
    <col min="3" max="3" width="7.25833333333333" customWidth="1"/>
    <col min="4" max="4" width="7.1" customWidth="1"/>
    <col min="5" max="5" width="11.325" customWidth="1"/>
    <col min="6" max="6" width="6.8" customWidth="1"/>
    <col min="7" max="7" width="8" customWidth="1"/>
    <col min="8" max="8" width="14.1333333333333" customWidth="1"/>
    <col min="9" max="9" width="9.575" customWidth="1"/>
    <col min="10" max="10" width="10.2" customWidth="1"/>
    <col min="11" max="11" width="11.7583333333333" customWidth="1"/>
    <col min="12" max="12" width="11.4416666666667" customWidth="1"/>
    <col min="13" max="13" width="10.5666666666667" customWidth="1"/>
    <col min="14" max="14" width="11.75" customWidth="1"/>
    <col min="15" max="15" width="9.375"/>
  </cols>
  <sheetData>
    <row r="2" ht="21" spans="2:15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2:1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ht="18.75" spans="1:14">
      <c r="A4" s="4" t="s">
        <v>1</v>
      </c>
      <c r="B4" s="4"/>
      <c r="C4" s="4"/>
      <c r="D4" s="4"/>
      <c r="E4" s="4"/>
      <c r="F4" s="4"/>
      <c r="G4" s="4"/>
      <c r="H4" s="4"/>
      <c r="I4" s="5" t="s">
        <v>2</v>
      </c>
      <c r="J4" s="4" t="s">
        <v>52</v>
      </c>
      <c r="K4" s="4"/>
      <c r="L4" s="4"/>
      <c r="M4" s="4"/>
      <c r="N4" s="4"/>
    </row>
    <row r="5" ht="18.75" spans="2:14">
      <c r="B5" s="5"/>
      <c r="C5" s="5"/>
      <c r="D5" s="5"/>
      <c r="E5" s="5"/>
      <c r="F5" s="5"/>
      <c r="G5" s="5"/>
      <c r="H5" s="6"/>
      <c r="I5" s="6" t="s">
        <v>4</v>
      </c>
      <c r="J5" s="4" t="s">
        <v>5</v>
      </c>
      <c r="K5" s="4"/>
      <c r="L5" s="4"/>
      <c r="M5" s="4"/>
      <c r="N5" s="4"/>
    </row>
    <row r="6" s="1" customFormat="1" ht="18.75" spans="1:15">
      <c r="A6" s="7" t="s">
        <v>6</v>
      </c>
      <c r="B6" s="7"/>
      <c r="C6" s="7"/>
      <c r="D6" s="7"/>
      <c r="E6" s="7"/>
      <c r="F6" s="7"/>
      <c r="G6" s="7"/>
      <c r="H6" s="7"/>
      <c r="I6" s="6" t="s">
        <v>7</v>
      </c>
      <c r="J6" s="1" t="s">
        <v>8</v>
      </c>
      <c r="M6" s="19"/>
      <c r="N6" s="19"/>
      <c r="O6" s="19"/>
    </row>
    <row r="7" s="1" customFormat="1" ht="55" customHeight="1" spans="1:15">
      <c r="A7" s="8" t="s">
        <v>9</v>
      </c>
      <c r="B7" s="9" t="s">
        <v>10</v>
      </c>
      <c r="C7" s="10" t="s">
        <v>11</v>
      </c>
      <c r="D7" s="10" t="s">
        <v>12</v>
      </c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20" t="s">
        <v>20</v>
      </c>
      <c r="M7" s="20" t="s">
        <v>21</v>
      </c>
      <c r="N7" s="10" t="s">
        <v>22</v>
      </c>
      <c r="O7" s="10" t="s">
        <v>23</v>
      </c>
    </row>
    <row r="8" s="1" customFormat="1" ht="31" customHeight="1" spans="1:15">
      <c r="A8" s="8">
        <v>1</v>
      </c>
      <c r="B8" s="11" t="s">
        <v>53</v>
      </c>
      <c r="C8" s="11">
        <v>2901</v>
      </c>
      <c r="D8" s="8">
        <v>29</v>
      </c>
      <c r="E8" s="8" t="s">
        <v>30</v>
      </c>
      <c r="F8" s="8" t="s">
        <v>27</v>
      </c>
      <c r="G8" s="27">
        <v>128.41</v>
      </c>
      <c r="H8" s="1">
        <f>G8-I8</f>
        <v>24.89</v>
      </c>
      <c r="I8" s="28">
        <v>103.52</v>
      </c>
      <c r="J8" s="28">
        <v>6822.82</v>
      </c>
      <c r="K8" s="27">
        <f>M8/G8</f>
        <v>5833.51112530177</v>
      </c>
      <c r="L8" s="27">
        <v>876118.32</v>
      </c>
      <c r="M8" s="27">
        <v>749081.1636</v>
      </c>
      <c r="N8" s="8" t="s">
        <v>28</v>
      </c>
      <c r="O8" s="8"/>
    </row>
    <row r="9" ht="34" customHeight="1" spans="1:15">
      <c r="A9" s="12" t="s">
        <v>37</v>
      </c>
      <c r="B9" s="13"/>
      <c r="C9" s="13"/>
      <c r="D9" s="13"/>
      <c r="E9" s="13"/>
      <c r="F9" s="14"/>
      <c r="G9" s="8">
        <f t="shared" ref="G9:L9" si="0">SUBTOTAL(109,G8:G8)</f>
        <v>128.41</v>
      </c>
      <c r="H9" s="8">
        <f t="shared" si="0"/>
        <v>24.89</v>
      </c>
      <c r="I9" s="8">
        <f t="shared" si="0"/>
        <v>103.52</v>
      </c>
      <c r="J9" s="8">
        <f>L9/G9</f>
        <v>6822.82002959271</v>
      </c>
      <c r="K9" s="15">
        <f>M9/G9</f>
        <v>5833.51112530177</v>
      </c>
      <c r="L9" s="8">
        <f>SUBTOTAL(109,L8:L8)</f>
        <v>876118.32</v>
      </c>
      <c r="M9" s="15">
        <f>SUBTOTAL(109,M8:M8)</f>
        <v>749081.1636</v>
      </c>
      <c r="N9" s="21"/>
      <c r="O9" s="21"/>
    </row>
    <row r="10" ht="34" customHeight="1" spans="1:15">
      <c r="A10" s="23" t="s">
        <v>54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5"/>
    </row>
    <row r="11" ht="16" customHeight="1" spans="1:1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22"/>
    </row>
    <row r="12" spans="1:14">
      <c r="A12" s="17" t="s">
        <v>39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  <row r="13" ht="27" customHeight="1" spans="1:14">
      <c r="A13" s="18" t="s">
        <v>40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</row>
    <row r="14" ht="18.75" spans="1:15">
      <c r="A14" s="5" t="s">
        <v>41</v>
      </c>
      <c r="B14" s="5"/>
      <c r="D14" s="6"/>
      <c r="E14" s="6"/>
      <c r="F14" s="6"/>
      <c r="G14" s="6"/>
      <c r="H14" s="6"/>
      <c r="I14" s="6"/>
      <c r="J14" s="6"/>
      <c r="K14" s="6"/>
      <c r="L14" s="6"/>
      <c r="M14" s="22"/>
      <c r="N14" s="6"/>
      <c r="O14" s="6"/>
    </row>
    <row r="15" ht="18.75" spans="2:15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ht="18.75" spans="1:15">
      <c r="A16" s="5" t="s">
        <v>42</v>
      </c>
      <c r="B16" s="5"/>
      <c r="C16" s="5"/>
      <c r="D16" s="5"/>
      <c r="E16" s="5"/>
      <c r="F16" s="5"/>
      <c r="H16" s="6"/>
      <c r="I16" s="6"/>
      <c r="J16" s="6"/>
      <c r="K16" s="6"/>
      <c r="L16" s="6"/>
      <c r="M16" s="22"/>
      <c r="O16" s="6"/>
    </row>
    <row r="18" ht="15" customHeight="1"/>
    <row r="20" hidden="1" spans="6:6">
      <c r="F20">
        <f>(J9-K9)/J9*100%</f>
        <v>0.145</v>
      </c>
    </row>
  </sheetData>
  <mergeCells count="11">
    <mergeCell ref="B2:O2"/>
    <mergeCell ref="J4:N4"/>
    <mergeCell ref="A6:H6"/>
    <mergeCell ref="M6:O6"/>
    <mergeCell ref="A9:F9"/>
    <mergeCell ref="A10:O10"/>
    <mergeCell ref="A11:O11"/>
    <mergeCell ref="A12:N12"/>
    <mergeCell ref="A13:N13"/>
    <mergeCell ref="A14:B14"/>
    <mergeCell ref="A16:F16"/>
  </mergeCells>
  <pageMargins left="0.0784722222222222" right="0.156944444444444" top="1" bottom="1" header="0.5" footer="0.5"/>
  <pageSetup paperSize="9" scale="8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O21"/>
  <sheetViews>
    <sheetView workbookViewId="0">
      <selection activeCell="J22" sqref="J22"/>
    </sheetView>
  </sheetViews>
  <sheetFormatPr defaultColWidth="8.8" defaultRowHeight="14.25"/>
  <cols>
    <col min="1" max="1" width="4.25833333333333" customWidth="1"/>
    <col min="2" max="2" width="7.13333333333333" customWidth="1"/>
    <col min="3" max="3" width="11.5" customWidth="1"/>
    <col min="4" max="4" width="6.075" customWidth="1"/>
    <col min="5" max="5" width="10.9416666666667" customWidth="1"/>
    <col min="6" max="6" width="6.8" customWidth="1"/>
    <col min="7" max="7" width="9.00833333333333" customWidth="1"/>
    <col min="8" max="8" width="12.0083333333333" customWidth="1"/>
    <col min="9" max="9" width="8.375" customWidth="1"/>
    <col min="10" max="10" width="11.7583333333333" customWidth="1"/>
    <col min="11" max="11" width="11.1333333333333" customWidth="1"/>
    <col min="12" max="12" width="12.5083333333333" customWidth="1"/>
    <col min="13" max="13" width="12.075" customWidth="1"/>
    <col min="14" max="14" width="11.75" customWidth="1"/>
  </cols>
  <sheetData>
    <row r="2" ht="21" spans="2:15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2:1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ht="18.75" spans="1:14">
      <c r="A4" s="4" t="s">
        <v>1</v>
      </c>
      <c r="B4" s="4"/>
      <c r="C4" s="4"/>
      <c r="D4" s="4"/>
      <c r="E4" s="4"/>
      <c r="F4" s="4"/>
      <c r="G4" s="4"/>
      <c r="H4" s="4"/>
      <c r="I4" s="5" t="s">
        <v>2</v>
      </c>
      <c r="J4" s="4" t="s">
        <v>55</v>
      </c>
      <c r="K4" s="4"/>
      <c r="L4" s="4"/>
      <c r="M4" s="4"/>
      <c r="N4" s="4"/>
    </row>
    <row r="5" ht="18.75" spans="2:14">
      <c r="B5" s="5"/>
      <c r="C5" s="5"/>
      <c r="D5" s="5"/>
      <c r="E5" s="5"/>
      <c r="F5" s="5"/>
      <c r="G5" s="5"/>
      <c r="H5" s="6"/>
      <c r="I5" s="6" t="s">
        <v>4</v>
      </c>
      <c r="J5" s="4" t="s">
        <v>5</v>
      </c>
      <c r="K5" s="4"/>
      <c r="L5" s="4"/>
      <c r="M5" s="4"/>
      <c r="N5" s="4"/>
    </row>
    <row r="6" s="1" customFormat="1" ht="18.75" spans="1:15">
      <c r="A6" s="7" t="s">
        <v>6</v>
      </c>
      <c r="B6" s="7"/>
      <c r="C6" s="7"/>
      <c r="D6" s="7"/>
      <c r="E6" s="7"/>
      <c r="F6" s="7"/>
      <c r="G6" s="7"/>
      <c r="H6" s="7"/>
      <c r="I6" s="6" t="s">
        <v>7</v>
      </c>
      <c r="J6" s="1" t="s">
        <v>8</v>
      </c>
      <c r="M6" s="19"/>
      <c r="N6" s="19"/>
      <c r="O6" s="19"/>
    </row>
    <row r="7" s="1" customFormat="1" ht="55" customHeight="1" spans="1:15">
      <c r="A7" s="8" t="s">
        <v>9</v>
      </c>
      <c r="B7" s="9" t="s">
        <v>10</v>
      </c>
      <c r="C7" s="10" t="s">
        <v>11</v>
      </c>
      <c r="D7" s="10" t="s">
        <v>12</v>
      </c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20" t="s">
        <v>18</v>
      </c>
      <c r="K7" s="20" t="s">
        <v>19</v>
      </c>
      <c r="L7" s="20" t="s">
        <v>20</v>
      </c>
      <c r="M7" s="20" t="s">
        <v>21</v>
      </c>
      <c r="N7" s="10" t="s">
        <v>22</v>
      </c>
      <c r="O7" s="10" t="s">
        <v>23</v>
      </c>
    </row>
    <row r="8" s="1" customFormat="1" ht="31" customHeight="1" spans="1:15">
      <c r="A8" s="8">
        <v>1</v>
      </c>
      <c r="B8" s="11" t="s">
        <v>56</v>
      </c>
      <c r="C8" s="11" t="s">
        <v>45</v>
      </c>
      <c r="D8" s="8">
        <v>5</v>
      </c>
      <c r="E8" s="8" t="s">
        <v>30</v>
      </c>
      <c r="F8" s="8" t="s">
        <v>27</v>
      </c>
      <c r="G8" s="15">
        <v>100.68</v>
      </c>
      <c r="H8" s="8">
        <f>G8-I8</f>
        <v>21.72</v>
      </c>
      <c r="I8" s="8">
        <v>78.96</v>
      </c>
      <c r="J8" s="8">
        <v>7862.61</v>
      </c>
      <c r="K8" s="15">
        <f t="shared" ref="K8:K11" si="0">M8/G8</f>
        <v>6722.53150923719</v>
      </c>
      <c r="L8" s="15">
        <v>791607.57</v>
      </c>
      <c r="M8" s="15">
        <v>676824.47235</v>
      </c>
      <c r="N8" s="8" t="s">
        <v>28</v>
      </c>
      <c r="O8" s="8"/>
    </row>
    <row r="9" s="1" customFormat="1" ht="31" customHeight="1" spans="1:15">
      <c r="A9" s="8">
        <v>2</v>
      </c>
      <c r="B9" s="11" t="s">
        <v>56</v>
      </c>
      <c r="C9" s="11" t="s">
        <v>57</v>
      </c>
      <c r="D9" s="8">
        <v>5</v>
      </c>
      <c r="E9" s="8" t="s">
        <v>30</v>
      </c>
      <c r="F9" s="8" t="s">
        <v>27</v>
      </c>
      <c r="G9" s="15">
        <v>111.75</v>
      </c>
      <c r="H9" s="8">
        <f>G9-I9</f>
        <v>24.11</v>
      </c>
      <c r="I9" s="8">
        <v>87.64</v>
      </c>
      <c r="J9" s="8">
        <v>7763.83</v>
      </c>
      <c r="K9" s="15">
        <f t="shared" si="0"/>
        <v>6638.07463087248</v>
      </c>
      <c r="L9" s="15">
        <v>867608</v>
      </c>
      <c r="M9" s="15">
        <v>741804.84</v>
      </c>
      <c r="N9" s="8" t="s">
        <v>28</v>
      </c>
      <c r="O9" s="8"/>
    </row>
    <row r="10" s="1" customFormat="1" ht="31" customHeight="1" spans="1:15">
      <c r="A10" s="8">
        <v>3</v>
      </c>
      <c r="B10" s="11" t="s">
        <v>56</v>
      </c>
      <c r="C10" s="11" t="s">
        <v>58</v>
      </c>
      <c r="D10" s="8">
        <v>33</v>
      </c>
      <c r="E10" s="8" t="s">
        <v>30</v>
      </c>
      <c r="F10" s="8" t="s">
        <v>27</v>
      </c>
      <c r="G10" s="15">
        <v>100.68</v>
      </c>
      <c r="H10" s="8">
        <f>G10-I10</f>
        <v>21.72</v>
      </c>
      <c r="I10" s="8">
        <v>78.96</v>
      </c>
      <c r="J10" s="8">
        <v>5684.88</v>
      </c>
      <c r="K10" s="15">
        <f t="shared" si="0"/>
        <v>4860.5724135876</v>
      </c>
      <c r="L10" s="15">
        <v>572353.72</v>
      </c>
      <c r="M10" s="15">
        <v>489362.4306</v>
      </c>
      <c r="N10" s="8" t="s">
        <v>28</v>
      </c>
      <c r="O10" s="8"/>
    </row>
    <row r="11" ht="34" customHeight="1" spans="1:15">
      <c r="A11" s="12" t="s">
        <v>37</v>
      </c>
      <c r="B11" s="13"/>
      <c r="C11" s="13"/>
      <c r="D11" s="13"/>
      <c r="E11" s="13"/>
      <c r="F11" s="14"/>
      <c r="G11" s="15">
        <f>SUBTOTAL(109,G8:G10)</f>
        <v>313.11</v>
      </c>
      <c r="H11" s="15">
        <f>SUBTOTAL(109,H8:H10)</f>
        <v>67.55</v>
      </c>
      <c r="I11" s="15">
        <f>SUBTOTAL(109,I8:I10)</f>
        <v>245.56</v>
      </c>
      <c r="J11" s="15">
        <f>L11/G11</f>
        <v>7127.1096100412</v>
      </c>
      <c r="K11" s="15">
        <f t="shared" si="0"/>
        <v>6093.67871658523</v>
      </c>
      <c r="L11" s="15">
        <f>SUBTOTAL(109,L8:L10)</f>
        <v>2231569.29</v>
      </c>
      <c r="M11" s="15">
        <f>SUBTOTAL(109,M8:M10)</f>
        <v>1907991.74295</v>
      </c>
      <c r="N11" s="21"/>
      <c r="O11" s="21"/>
    </row>
    <row r="12" ht="34" customHeight="1" spans="1:15">
      <c r="A12" s="23" t="s">
        <v>59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5"/>
    </row>
    <row r="13" ht="16" customHeight="1" spans="1:1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22"/>
    </row>
    <row r="14" spans="1:14">
      <c r="A14" s="17" t="s">
        <v>39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r="15" ht="27" customHeight="1" spans="1:14">
      <c r="A15" s="18" t="s">
        <v>40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</row>
    <row r="16" ht="18.75" spans="1:15">
      <c r="A16" s="5" t="s">
        <v>41</v>
      </c>
      <c r="B16" s="5"/>
      <c r="D16" s="6"/>
      <c r="E16" s="6"/>
      <c r="F16" s="6"/>
      <c r="G16" s="6"/>
      <c r="H16" s="6"/>
      <c r="I16" s="6"/>
      <c r="J16" s="6"/>
      <c r="K16" s="6"/>
      <c r="L16" s="6"/>
      <c r="M16" s="22"/>
      <c r="N16" s="6"/>
      <c r="O16" s="6"/>
    </row>
    <row r="17" ht="18.75" spans="2:15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ht="18.75" spans="1:15">
      <c r="A18" s="5" t="s">
        <v>42</v>
      </c>
      <c r="B18" s="5"/>
      <c r="C18" s="5"/>
      <c r="D18" s="5"/>
      <c r="E18" s="5"/>
      <c r="F18" s="5"/>
      <c r="H18" s="6"/>
      <c r="I18" s="6"/>
      <c r="J18" s="6"/>
      <c r="K18" s="6"/>
      <c r="L18" s="6"/>
      <c r="M18" s="22"/>
      <c r="O18" s="6"/>
    </row>
    <row r="21" hidden="1" spans="5:5">
      <c r="E21">
        <f>(J11-K11)/J11*100%</f>
        <v>0.145</v>
      </c>
    </row>
  </sheetData>
  <mergeCells count="11">
    <mergeCell ref="B2:O2"/>
    <mergeCell ref="J4:N4"/>
    <mergeCell ref="A6:H6"/>
    <mergeCell ref="M6:O6"/>
    <mergeCell ref="A11:F11"/>
    <mergeCell ref="A12:O12"/>
    <mergeCell ref="A13:O13"/>
    <mergeCell ref="A14:N14"/>
    <mergeCell ref="A15:N15"/>
    <mergeCell ref="A16:B16"/>
    <mergeCell ref="A18:F18"/>
  </mergeCells>
  <pageMargins left="0.118055555555556" right="0.118055555555556" top="0.354166666666667" bottom="1" header="0.5" footer="0.5"/>
  <pageSetup paperSize="9" scale="87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34"/>
  <sheetViews>
    <sheetView topLeftCell="A2" workbookViewId="0">
      <pane xSplit="7" ySplit="8" topLeftCell="H12" activePane="bottomRight" state="frozen"/>
      <selection/>
      <selection pane="topRight"/>
      <selection pane="bottomLeft"/>
      <selection pane="bottomRight" activeCell="R19" sqref="R19"/>
    </sheetView>
  </sheetViews>
  <sheetFormatPr defaultColWidth="8.8" defaultRowHeight="14.25"/>
  <cols>
    <col min="1" max="1" width="4.575" customWidth="1"/>
    <col min="2" max="2" width="7.13333333333333" customWidth="1"/>
    <col min="3" max="3" width="5.06666666666667" customWidth="1"/>
    <col min="4" max="4" width="7.1" customWidth="1"/>
    <col min="5" max="5" width="9.2" customWidth="1"/>
    <col min="6" max="6" width="6.8" customWidth="1"/>
    <col min="7" max="7" width="10.5" customWidth="1"/>
    <col min="8" max="8" width="16.9416666666667" customWidth="1"/>
    <col min="9" max="9" width="13.625" customWidth="1"/>
    <col min="10" max="10" width="9.75833333333333" customWidth="1"/>
    <col min="11" max="11" width="12.5666666666667" customWidth="1"/>
    <col min="12" max="12" width="14.8166666666667" customWidth="1"/>
    <col min="13" max="13" width="13.4416666666667" customWidth="1"/>
    <col min="14" max="14" width="11.75" customWidth="1"/>
    <col min="15" max="15" width="11.75"/>
  </cols>
  <sheetData>
    <row r="2" ht="21" spans="2:15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2:1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ht="18.75" spans="1:14">
      <c r="A4" s="4" t="s">
        <v>1</v>
      </c>
      <c r="B4" s="4"/>
      <c r="C4" s="4"/>
      <c r="D4" s="4"/>
      <c r="E4" s="4"/>
      <c r="F4" s="4"/>
      <c r="G4" s="4"/>
      <c r="H4" s="4"/>
      <c r="I4" s="5" t="s">
        <v>2</v>
      </c>
      <c r="J4" s="4" t="s">
        <v>60</v>
      </c>
      <c r="K4" s="4"/>
      <c r="L4" s="4"/>
      <c r="M4" s="4"/>
      <c r="N4" s="4"/>
    </row>
    <row r="5" ht="18.75" spans="2:14">
      <c r="B5" s="5"/>
      <c r="C5" s="5"/>
      <c r="D5" s="5"/>
      <c r="E5" s="5"/>
      <c r="F5" s="5"/>
      <c r="G5" s="5"/>
      <c r="H5" s="6"/>
      <c r="I5" s="6" t="s">
        <v>4</v>
      </c>
      <c r="J5" s="4" t="s">
        <v>5</v>
      </c>
      <c r="K5" s="4"/>
      <c r="L5" s="4"/>
      <c r="M5" s="4"/>
      <c r="N5" s="4"/>
    </row>
    <row r="6" s="1" customFormat="1" ht="18.75" spans="1:15">
      <c r="A6" s="7" t="s">
        <v>6</v>
      </c>
      <c r="B6" s="7"/>
      <c r="C6" s="7"/>
      <c r="D6" s="7"/>
      <c r="E6" s="7"/>
      <c r="F6" s="7"/>
      <c r="G6" s="7"/>
      <c r="H6" s="7"/>
      <c r="I6" s="6" t="s">
        <v>7</v>
      </c>
      <c r="J6" s="1" t="s">
        <v>8</v>
      </c>
      <c r="M6" s="19"/>
      <c r="N6" s="19"/>
      <c r="O6" s="19"/>
    </row>
    <row r="7" s="1" customFormat="1" ht="55" customHeight="1" spans="1:15">
      <c r="A7" s="8" t="s">
        <v>9</v>
      </c>
      <c r="B7" s="9" t="s">
        <v>10</v>
      </c>
      <c r="C7" s="10" t="s">
        <v>11</v>
      </c>
      <c r="D7" s="10" t="s">
        <v>12</v>
      </c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1" customFormat="1" ht="20" customHeight="1" spans="1:15">
      <c r="A8" s="8">
        <v>1</v>
      </c>
      <c r="B8" s="11" t="s">
        <v>61</v>
      </c>
      <c r="C8" s="11" t="s">
        <v>62</v>
      </c>
      <c r="D8" s="8">
        <v>19</v>
      </c>
      <c r="E8" s="8" t="s">
        <v>30</v>
      </c>
      <c r="F8" s="8" t="s">
        <v>27</v>
      </c>
      <c r="G8" s="15">
        <v>108.14</v>
      </c>
      <c r="H8" s="8">
        <f t="shared" ref="H8:H10" si="0">G8-I8</f>
        <v>20.89</v>
      </c>
      <c r="I8" s="8">
        <v>87.25</v>
      </c>
      <c r="J8" s="8">
        <v>7872.94</v>
      </c>
      <c r="K8" s="15">
        <f>M8/G8</f>
        <v>6731.36368734973</v>
      </c>
      <c r="L8" s="15">
        <v>851379.73</v>
      </c>
      <c r="M8" s="15">
        <v>727929.66915</v>
      </c>
      <c r="N8" s="8" t="s">
        <v>28</v>
      </c>
      <c r="O8" s="8"/>
    </row>
    <row r="9" s="1" customFormat="1" ht="20" customHeight="1" spans="1:15">
      <c r="A9" s="8">
        <v>2</v>
      </c>
      <c r="B9" s="11" t="s">
        <v>61</v>
      </c>
      <c r="C9" s="11" t="s">
        <v>63</v>
      </c>
      <c r="D9" s="8">
        <v>19</v>
      </c>
      <c r="E9" s="8" t="s">
        <v>26</v>
      </c>
      <c r="F9" s="8" t="s">
        <v>27</v>
      </c>
      <c r="G9" s="15">
        <v>128.43</v>
      </c>
      <c r="H9" s="8">
        <f t="shared" ref="H9:H24" si="1">G9-I9</f>
        <v>24.81</v>
      </c>
      <c r="I9" s="8">
        <v>103.62</v>
      </c>
      <c r="J9" s="8">
        <v>7755.3</v>
      </c>
      <c r="K9" s="15">
        <f>M9/G9</f>
        <v>6630.78150665732</v>
      </c>
      <c r="L9" s="15">
        <v>996013.18</v>
      </c>
      <c r="M9" s="15">
        <v>851591.2689</v>
      </c>
      <c r="N9" s="8" t="s">
        <v>28</v>
      </c>
      <c r="O9" s="8"/>
    </row>
    <row r="10" s="1" customFormat="1" ht="20" customHeight="1" spans="1:15">
      <c r="A10" s="8">
        <v>3</v>
      </c>
      <c r="B10" s="11" t="s">
        <v>61</v>
      </c>
      <c r="C10" s="11" t="s">
        <v>64</v>
      </c>
      <c r="D10" s="8">
        <v>20</v>
      </c>
      <c r="E10" s="8" t="s">
        <v>30</v>
      </c>
      <c r="F10" s="8" t="s">
        <v>27</v>
      </c>
      <c r="G10" s="15">
        <v>108.14</v>
      </c>
      <c r="H10" s="8">
        <f t="shared" si="1"/>
        <v>20.89</v>
      </c>
      <c r="I10" s="8">
        <v>87.25</v>
      </c>
      <c r="J10" s="8">
        <v>7908.25</v>
      </c>
      <c r="K10" s="15">
        <f>M10/G10</f>
        <v>6761.55378953209</v>
      </c>
      <c r="L10" s="15">
        <v>855198.16</v>
      </c>
      <c r="M10" s="15">
        <v>731194.4268</v>
      </c>
      <c r="N10" s="8" t="s">
        <v>28</v>
      </c>
      <c r="O10" s="8"/>
    </row>
    <row r="11" s="1" customFormat="1" ht="20" customHeight="1" spans="1:15">
      <c r="A11" s="8">
        <v>4</v>
      </c>
      <c r="B11" s="11" t="s">
        <v>61</v>
      </c>
      <c r="C11" s="11" t="s">
        <v>65</v>
      </c>
      <c r="D11" s="8">
        <v>20</v>
      </c>
      <c r="E11" s="8" t="s">
        <v>26</v>
      </c>
      <c r="F11" s="8" t="s">
        <v>27</v>
      </c>
      <c r="G11" s="15">
        <v>128.43</v>
      </c>
      <c r="H11" s="8">
        <f t="shared" si="1"/>
        <v>24.81</v>
      </c>
      <c r="I11" s="8">
        <v>103.62</v>
      </c>
      <c r="J11" s="8">
        <v>7790.59</v>
      </c>
      <c r="K11" s="15">
        <f t="shared" ref="K11:K25" si="2">M11/G11</f>
        <v>6660.9544253679</v>
      </c>
      <c r="L11" s="15">
        <v>1000545.47</v>
      </c>
      <c r="M11" s="15">
        <v>855466.37685</v>
      </c>
      <c r="N11" s="8" t="s">
        <v>28</v>
      </c>
      <c r="O11" s="8"/>
    </row>
    <row r="12" s="1" customFormat="1" ht="20" customHeight="1" spans="1:15">
      <c r="A12" s="8">
        <v>5</v>
      </c>
      <c r="B12" s="11" t="s">
        <v>61</v>
      </c>
      <c r="C12" s="11" t="s">
        <v>66</v>
      </c>
      <c r="D12" s="8">
        <v>21</v>
      </c>
      <c r="E12" s="8" t="s">
        <v>30</v>
      </c>
      <c r="F12" s="8" t="s">
        <v>27</v>
      </c>
      <c r="G12" s="15">
        <v>108.14</v>
      </c>
      <c r="H12" s="8">
        <f t="shared" si="1"/>
        <v>20.89</v>
      </c>
      <c r="I12" s="8">
        <v>87.25</v>
      </c>
      <c r="J12" s="8">
        <v>7943.54</v>
      </c>
      <c r="K12" s="15">
        <f t="shared" si="2"/>
        <v>6791.72673478824</v>
      </c>
      <c r="L12" s="15">
        <v>859014.42</v>
      </c>
      <c r="M12" s="15">
        <v>734457.3291</v>
      </c>
      <c r="N12" s="8" t="s">
        <v>28</v>
      </c>
      <c r="O12" s="8"/>
    </row>
    <row r="13" s="1" customFormat="1" ht="20" customHeight="1" spans="1:15">
      <c r="A13" s="8">
        <v>6</v>
      </c>
      <c r="B13" s="11" t="s">
        <v>61</v>
      </c>
      <c r="C13" s="11" t="s">
        <v>67</v>
      </c>
      <c r="D13" s="8">
        <v>21</v>
      </c>
      <c r="E13" s="8" t="s">
        <v>26</v>
      </c>
      <c r="F13" s="8" t="s">
        <v>27</v>
      </c>
      <c r="G13" s="15">
        <v>128.43</v>
      </c>
      <c r="H13" s="8">
        <f t="shared" si="1"/>
        <v>24.81</v>
      </c>
      <c r="I13" s="8">
        <v>103.62</v>
      </c>
      <c r="J13" s="8">
        <v>7434.59</v>
      </c>
      <c r="K13" s="15">
        <f t="shared" si="2"/>
        <v>6356.5744253679</v>
      </c>
      <c r="L13" s="15">
        <v>954824.39</v>
      </c>
      <c r="M13" s="15">
        <v>816374.85345</v>
      </c>
      <c r="N13" s="8" t="s">
        <v>28</v>
      </c>
      <c r="O13" s="8"/>
    </row>
    <row r="14" s="1" customFormat="1" ht="20" customHeight="1" spans="1:15">
      <c r="A14" s="8">
        <v>7</v>
      </c>
      <c r="B14" s="11" t="s">
        <v>61</v>
      </c>
      <c r="C14" s="11" t="s">
        <v>68</v>
      </c>
      <c r="D14" s="8">
        <v>23</v>
      </c>
      <c r="E14" s="8" t="s">
        <v>30</v>
      </c>
      <c r="F14" s="8" t="s">
        <v>27</v>
      </c>
      <c r="G14" s="15">
        <v>108.14</v>
      </c>
      <c r="H14" s="8">
        <f t="shared" si="1"/>
        <v>20.89</v>
      </c>
      <c r="I14" s="8">
        <v>87.25</v>
      </c>
      <c r="J14" s="8">
        <v>8014.12</v>
      </c>
      <c r="K14" s="15">
        <f t="shared" si="2"/>
        <v>6852.07262530054</v>
      </c>
      <c r="L14" s="15">
        <v>866646.94</v>
      </c>
      <c r="M14" s="15">
        <v>740983.1337</v>
      </c>
      <c r="N14" s="8" t="s">
        <v>28</v>
      </c>
      <c r="O14" s="8"/>
    </row>
    <row r="15" s="1" customFormat="1" ht="20" customHeight="1" spans="1:15">
      <c r="A15" s="8">
        <v>8</v>
      </c>
      <c r="B15" s="11" t="s">
        <v>61</v>
      </c>
      <c r="C15" s="11" t="s">
        <v>69</v>
      </c>
      <c r="D15" s="8">
        <v>23</v>
      </c>
      <c r="E15" s="8" t="s">
        <v>30</v>
      </c>
      <c r="F15" s="8" t="s">
        <v>27</v>
      </c>
      <c r="G15" s="15">
        <v>108.14</v>
      </c>
      <c r="H15" s="8">
        <f t="shared" si="1"/>
        <v>20.89</v>
      </c>
      <c r="I15" s="8">
        <v>87.25</v>
      </c>
      <c r="J15" s="8">
        <v>7943.54</v>
      </c>
      <c r="K15" s="15">
        <f t="shared" si="2"/>
        <v>6791.72673478824</v>
      </c>
      <c r="L15" s="15">
        <v>859014.42</v>
      </c>
      <c r="M15" s="15">
        <v>734457.3291</v>
      </c>
      <c r="N15" s="8" t="s">
        <v>28</v>
      </c>
      <c r="O15" s="8"/>
    </row>
    <row r="16" s="1" customFormat="1" ht="20" customHeight="1" spans="1:15">
      <c r="A16" s="8">
        <v>9</v>
      </c>
      <c r="B16" s="11" t="s">
        <v>61</v>
      </c>
      <c r="C16" s="11" t="s">
        <v>70</v>
      </c>
      <c r="D16" s="8">
        <v>25</v>
      </c>
      <c r="E16" s="8" t="s">
        <v>30</v>
      </c>
      <c r="F16" s="8" t="s">
        <v>27</v>
      </c>
      <c r="G16" s="15">
        <v>108.14</v>
      </c>
      <c r="H16" s="8">
        <f t="shared" si="1"/>
        <v>20.89</v>
      </c>
      <c r="I16" s="8">
        <v>87.25</v>
      </c>
      <c r="J16" s="8">
        <v>7825.89</v>
      </c>
      <c r="K16" s="15">
        <f t="shared" si="2"/>
        <v>6691.13591363048</v>
      </c>
      <c r="L16" s="15">
        <v>846291.74</v>
      </c>
      <c r="M16" s="15">
        <v>723579.4377</v>
      </c>
      <c r="N16" s="8" t="s">
        <v>28</v>
      </c>
      <c r="O16" s="8"/>
    </row>
    <row r="17" s="1" customFormat="1" ht="20" customHeight="1" spans="1:15">
      <c r="A17" s="8">
        <v>10</v>
      </c>
      <c r="B17" s="11" t="s">
        <v>61</v>
      </c>
      <c r="C17" s="11" t="s">
        <v>71</v>
      </c>
      <c r="D17" s="8">
        <v>25</v>
      </c>
      <c r="E17" s="8" t="s">
        <v>26</v>
      </c>
      <c r="F17" s="8" t="s">
        <v>27</v>
      </c>
      <c r="G17" s="15">
        <v>128.43</v>
      </c>
      <c r="H17" s="8">
        <f t="shared" si="1"/>
        <v>24.81</v>
      </c>
      <c r="I17" s="8">
        <v>103.62</v>
      </c>
      <c r="J17" s="8">
        <v>7778.83</v>
      </c>
      <c r="K17" s="15">
        <f t="shared" si="2"/>
        <v>6650.8996706377</v>
      </c>
      <c r="L17" s="15">
        <v>999035.14</v>
      </c>
      <c r="M17" s="15">
        <v>854175.0447</v>
      </c>
      <c r="N17" s="8" t="s">
        <v>28</v>
      </c>
      <c r="O17" s="8"/>
    </row>
    <row r="18" s="1" customFormat="1" ht="20" customHeight="1" spans="1:15">
      <c r="A18" s="8">
        <v>11</v>
      </c>
      <c r="B18" s="11" t="s">
        <v>61</v>
      </c>
      <c r="C18" s="11" t="s">
        <v>72</v>
      </c>
      <c r="D18" s="8">
        <v>25</v>
      </c>
      <c r="E18" s="8" t="s">
        <v>26</v>
      </c>
      <c r="F18" s="8" t="s">
        <v>27</v>
      </c>
      <c r="G18" s="15">
        <v>127.43</v>
      </c>
      <c r="H18" s="8">
        <f t="shared" si="1"/>
        <v>24.62</v>
      </c>
      <c r="I18" s="8">
        <v>102.81</v>
      </c>
      <c r="J18" s="8">
        <v>7708.24</v>
      </c>
      <c r="K18" s="15">
        <f t="shared" si="2"/>
        <v>6590.54517852939</v>
      </c>
      <c r="L18" s="15">
        <v>982261.02</v>
      </c>
      <c r="M18" s="15">
        <v>839833.1721</v>
      </c>
      <c r="N18" s="8" t="s">
        <v>28</v>
      </c>
      <c r="O18" s="8"/>
    </row>
    <row r="19" s="1" customFormat="1" ht="20" customHeight="1" spans="1:15">
      <c r="A19" s="8">
        <v>12</v>
      </c>
      <c r="B19" s="11" t="s">
        <v>61</v>
      </c>
      <c r="C19" s="11" t="s">
        <v>73</v>
      </c>
      <c r="D19" s="8">
        <v>28</v>
      </c>
      <c r="E19" s="8" t="s">
        <v>30</v>
      </c>
      <c r="F19" s="8" t="s">
        <v>27</v>
      </c>
      <c r="G19" s="15">
        <v>108.14</v>
      </c>
      <c r="H19" s="8">
        <f t="shared" si="1"/>
        <v>20.89</v>
      </c>
      <c r="I19" s="8">
        <v>87.25</v>
      </c>
      <c r="J19" s="8">
        <v>7401.07</v>
      </c>
      <c r="K19" s="15">
        <f t="shared" si="2"/>
        <v>6327.91485158128</v>
      </c>
      <c r="L19" s="15">
        <v>800351.71</v>
      </c>
      <c r="M19" s="15">
        <v>684300.71205</v>
      </c>
      <c r="N19" s="8" t="s">
        <v>28</v>
      </c>
      <c r="O19" s="8"/>
    </row>
    <row r="20" s="1" customFormat="1" ht="20" customHeight="1" spans="1:15">
      <c r="A20" s="8">
        <v>13</v>
      </c>
      <c r="B20" s="11" t="s">
        <v>61</v>
      </c>
      <c r="C20" s="11" t="s">
        <v>74</v>
      </c>
      <c r="D20" s="8">
        <v>28</v>
      </c>
      <c r="E20" s="8" t="s">
        <v>30</v>
      </c>
      <c r="F20" s="8" t="s">
        <v>27</v>
      </c>
      <c r="G20" s="15">
        <v>108.14</v>
      </c>
      <c r="H20" s="8">
        <f t="shared" si="1"/>
        <v>20.89</v>
      </c>
      <c r="I20" s="8">
        <v>87.25</v>
      </c>
      <c r="J20" s="8">
        <v>7720</v>
      </c>
      <c r="K20" s="15">
        <f t="shared" si="2"/>
        <v>6600.6</v>
      </c>
      <c r="L20" s="15">
        <v>834840.8</v>
      </c>
      <c r="M20" s="15">
        <v>713788.884</v>
      </c>
      <c r="N20" s="8" t="s">
        <v>28</v>
      </c>
      <c r="O20" s="8"/>
    </row>
    <row r="21" s="1" customFormat="1" ht="20" customHeight="1" spans="1:15">
      <c r="A21" s="8">
        <v>14</v>
      </c>
      <c r="B21" s="11" t="s">
        <v>61</v>
      </c>
      <c r="C21" s="11" t="s">
        <v>75</v>
      </c>
      <c r="D21" s="8">
        <v>28</v>
      </c>
      <c r="E21" s="8" t="s">
        <v>26</v>
      </c>
      <c r="F21" s="8" t="s">
        <v>27</v>
      </c>
      <c r="G21" s="15">
        <v>128.43</v>
      </c>
      <c r="H21" s="8">
        <f t="shared" si="1"/>
        <v>24.81</v>
      </c>
      <c r="I21" s="8">
        <v>103.62</v>
      </c>
      <c r="J21" s="8">
        <v>7672.95</v>
      </c>
      <c r="K21" s="15">
        <f t="shared" si="2"/>
        <v>6560.37225998598</v>
      </c>
      <c r="L21" s="15">
        <v>985436.97</v>
      </c>
      <c r="M21" s="15">
        <v>842548.60935</v>
      </c>
      <c r="N21" s="8" t="s">
        <v>28</v>
      </c>
      <c r="O21" s="8"/>
    </row>
    <row r="22" s="1" customFormat="1" ht="20" customHeight="1" spans="1:15">
      <c r="A22" s="8">
        <v>15</v>
      </c>
      <c r="B22" s="11" t="s">
        <v>61</v>
      </c>
      <c r="C22" s="11" t="s">
        <v>76</v>
      </c>
      <c r="D22" s="8">
        <v>28</v>
      </c>
      <c r="E22" s="8" t="s">
        <v>26</v>
      </c>
      <c r="F22" s="8" t="s">
        <v>27</v>
      </c>
      <c r="G22" s="15">
        <v>127.43</v>
      </c>
      <c r="H22" s="8">
        <f t="shared" si="1"/>
        <v>24.62</v>
      </c>
      <c r="I22" s="8">
        <v>102.81</v>
      </c>
      <c r="J22" s="8">
        <v>7602.36</v>
      </c>
      <c r="K22" s="15">
        <f t="shared" si="2"/>
        <v>6500.01776779408</v>
      </c>
      <c r="L22" s="15">
        <v>968768.73</v>
      </c>
      <c r="M22" s="15">
        <v>828297.26415</v>
      </c>
      <c r="N22" s="8" t="s">
        <v>28</v>
      </c>
      <c r="O22" s="8"/>
    </row>
    <row r="23" s="1" customFormat="1" ht="20" customHeight="1" spans="1:15">
      <c r="A23" s="8">
        <v>16</v>
      </c>
      <c r="B23" s="11" t="s">
        <v>61</v>
      </c>
      <c r="C23" s="11" t="s">
        <v>77</v>
      </c>
      <c r="D23" s="8">
        <v>33</v>
      </c>
      <c r="E23" s="8" t="s">
        <v>26</v>
      </c>
      <c r="F23" s="8" t="s">
        <v>27</v>
      </c>
      <c r="G23" s="15">
        <v>128.43</v>
      </c>
      <c r="H23" s="8">
        <f t="shared" si="1"/>
        <v>24.81</v>
      </c>
      <c r="I23" s="8">
        <v>103.62</v>
      </c>
      <c r="J23" s="8">
        <v>5654.64</v>
      </c>
      <c r="K23" s="15">
        <f t="shared" si="2"/>
        <v>4834.71723195515</v>
      </c>
      <c r="L23" s="15">
        <v>726225.42</v>
      </c>
      <c r="M23" s="15">
        <v>620922.7341</v>
      </c>
      <c r="N23" s="8" t="s">
        <v>28</v>
      </c>
      <c r="O23" s="8"/>
    </row>
    <row r="24" s="1" customFormat="1" ht="20" customHeight="1" spans="1:15">
      <c r="A24" s="8">
        <v>17</v>
      </c>
      <c r="B24" s="11" t="s">
        <v>61</v>
      </c>
      <c r="C24" s="11" t="s">
        <v>78</v>
      </c>
      <c r="D24" s="8">
        <v>14</v>
      </c>
      <c r="E24" s="8" t="s">
        <v>26</v>
      </c>
      <c r="F24" s="8" t="s">
        <v>27</v>
      </c>
      <c r="G24" s="15">
        <v>128.43</v>
      </c>
      <c r="H24" s="8">
        <f t="shared" si="1"/>
        <v>24.81</v>
      </c>
      <c r="I24" s="8">
        <v>103.62</v>
      </c>
      <c r="J24" s="8">
        <v>6580.49</v>
      </c>
      <c r="K24" s="15">
        <f t="shared" si="2"/>
        <v>5626.31894533987</v>
      </c>
      <c r="L24" s="15">
        <v>845132.33</v>
      </c>
      <c r="M24" s="15">
        <v>722588.14215</v>
      </c>
      <c r="N24" s="8" t="s">
        <v>28</v>
      </c>
      <c r="O24" s="8"/>
    </row>
    <row r="25" ht="20" customHeight="1" spans="1:15">
      <c r="A25" s="26" t="s">
        <v>37</v>
      </c>
      <c r="B25" s="26"/>
      <c r="C25" s="26"/>
      <c r="D25" s="26"/>
      <c r="E25" s="26"/>
      <c r="F25" s="26"/>
      <c r="G25" s="15">
        <f>SUBTOTAL(109,G8:G24)</f>
        <v>2018.99</v>
      </c>
      <c r="H25" s="15">
        <f>SUBTOTAL(109,H8:H24)</f>
        <v>390.03</v>
      </c>
      <c r="I25" s="15">
        <f>SUBTOTAL(109,I8:I24)</f>
        <v>1628.96</v>
      </c>
      <c r="J25" s="15">
        <f>L25/G25</f>
        <v>7543.86132174998</v>
      </c>
      <c r="K25" s="15">
        <f t="shared" si="2"/>
        <v>6450.00143009623</v>
      </c>
      <c r="L25" s="15">
        <f>SUBTOTAL(109,L8:L24)</f>
        <v>15230980.57</v>
      </c>
      <c r="M25" s="15">
        <f>SUBTOTAL(109,M8:M24)</f>
        <v>13022488.38735</v>
      </c>
      <c r="N25" s="15"/>
      <c r="O25" s="21"/>
    </row>
    <row r="26" ht="34" customHeight="1" spans="1:15">
      <c r="A26" s="23" t="s">
        <v>79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5"/>
    </row>
    <row r="27" ht="16" customHeight="1" spans="1:1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22"/>
    </row>
    <row r="28" spans="1:14">
      <c r="A28" s="17" t="s">
        <v>39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ht="27" customHeight="1" spans="1:14">
      <c r="A29" s="18" t="s">
        <v>40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ht="18.75" spans="1:15">
      <c r="A30" s="5" t="s">
        <v>41</v>
      </c>
      <c r="B30" s="5"/>
      <c r="D30" s="6"/>
      <c r="E30" s="6"/>
      <c r="F30" s="6"/>
      <c r="G30" s="6"/>
      <c r="H30" s="6"/>
      <c r="J30" s="6"/>
      <c r="K30" s="6"/>
      <c r="L30" s="6"/>
      <c r="M30" s="22"/>
      <c r="N30" s="6"/>
      <c r="O30" s="6"/>
    </row>
    <row r="31" ht="18.75" spans="2:1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ht="18.75" spans="1:15">
      <c r="A32" s="5" t="s">
        <v>42</v>
      </c>
      <c r="B32" s="5"/>
      <c r="C32" s="5"/>
      <c r="D32" s="5"/>
      <c r="E32" s="5"/>
      <c r="F32" s="5"/>
      <c r="H32" s="6"/>
      <c r="I32" s="6"/>
      <c r="J32" s="6"/>
      <c r="K32" s="6"/>
      <c r="L32" s="6"/>
      <c r="M32" s="22"/>
      <c r="O32" s="6"/>
    </row>
    <row r="34" ht="18.75" hidden="1" spans="2:2">
      <c r="B34" s="6">
        <f>(J25-K25)/J25*100%</f>
        <v>0.145</v>
      </c>
    </row>
  </sheetData>
  <autoFilter ref="A7:O26">
    <extLst/>
  </autoFilter>
  <mergeCells count="11">
    <mergeCell ref="B2:O2"/>
    <mergeCell ref="J4:N4"/>
    <mergeCell ref="A6:H6"/>
    <mergeCell ref="M6:O6"/>
    <mergeCell ref="A25:F25"/>
    <mergeCell ref="A26:O26"/>
    <mergeCell ref="A27:O27"/>
    <mergeCell ref="A28:N28"/>
    <mergeCell ref="A29:N29"/>
    <mergeCell ref="A30:B30"/>
    <mergeCell ref="A32:F32"/>
  </mergeCells>
  <pageMargins left="0.629861111111111" right="0.75" top="0.118055555555556" bottom="0.196527777777778" header="0.156944444444444" footer="0.5"/>
  <pageSetup paperSize="9" scale="79" fitToHeight="0" orientation="landscape"/>
  <headerFooter/>
  <ignoredErrors>
    <ignoredError sqref="C8:C2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O20"/>
  <sheetViews>
    <sheetView zoomScale="115" zoomScaleNormal="115" workbookViewId="0">
      <selection activeCell="H15" sqref="H15"/>
    </sheetView>
  </sheetViews>
  <sheetFormatPr defaultColWidth="8.8" defaultRowHeight="14.25"/>
  <cols>
    <col min="1" max="1" width="3.975" customWidth="1"/>
    <col min="2" max="2" width="6.63333333333333" customWidth="1"/>
    <col min="3" max="3" width="9.35" customWidth="1"/>
    <col min="4" max="4" width="5.16666666666667" customWidth="1"/>
    <col min="5" max="5" width="12.0666666666667" customWidth="1"/>
    <col min="6" max="6" width="6.8" customWidth="1"/>
    <col min="7" max="7" width="9.29166666666667" customWidth="1"/>
    <col min="8" max="8" width="16.1916666666667" customWidth="1"/>
    <col min="9" max="9" width="9.68333333333333" customWidth="1"/>
    <col min="10" max="10" width="11.3666666666667" customWidth="1"/>
    <col min="11" max="11" width="11.15" customWidth="1"/>
    <col min="12" max="12" width="14.675" customWidth="1"/>
    <col min="13" max="13" width="13.625" customWidth="1"/>
    <col min="14" max="14" width="9.24166666666667" customWidth="1"/>
    <col min="15" max="15" width="11.75"/>
  </cols>
  <sheetData>
    <row r="2" ht="21" spans="2:15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2:1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ht="18.75" spans="1:14">
      <c r="A4" s="4" t="s">
        <v>1</v>
      </c>
      <c r="B4" s="4"/>
      <c r="C4" s="4"/>
      <c r="D4" s="4"/>
      <c r="E4" s="4"/>
      <c r="F4" s="4"/>
      <c r="G4" s="4"/>
      <c r="H4" s="4"/>
      <c r="I4" s="5" t="s">
        <v>2</v>
      </c>
      <c r="J4" s="4" t="s">
        <v>80</v>
      </c>
      <c r="K4" s="4"/>
      <c r="L4" s="4"/>
      <c r="M4" s="4"/>
      <c r="N4" s="4"/>
    </row>
    <row r="5" ht="18.75" spans="2:14">
      <c r="B5" s="5"/>
      <c r="C5" s="5"/>
      <c r="D5" s="5"/>
      <c r="E5" s="5"/>
      <c r="F5" s="5"/>
      <c r="G5" s="5"/>
      <c r="H5" s="6"/>
      <c r="I5" s="6" t="s">
        <v>4</v>
      </c>
      <c r="J5" s="4" t="s">
        <v>5</v>
      </c>
      <c r="K5" s="4"/>
      <c r="L5" s="4"/>
      <c r="M5" s="4"/>
      <c r="N5" s="4"/>
    </row>
    <row r="6" s="1" customFormat="1" ht="18.75" spans="1:15">
      <c r="A6" s="7" t="s">
        <v>6</v>
      </c>
      <c r="B6" s="7"/>
      <c r="C6" s="7"/>
      <c r="D6" s="7"/>
      <c r="E6" s="7"/>
      <c r="F6" s="7"/>
      <c r="G6" s="7"/>
      <c r="H6" s="7"/>
      <c r="I6" s="6" t="s">
        <v>7</v>
      </c>
      <c r="J6" s="1" t="s">
        <v>8</v>
      </c>
      <c r="M6" s="19"/>
      <c r="N6" s="19"/>
      <c r="O6" s="19"/>
    </row>
    <row r="7" s="1" customFormat="1" ht="55" customHeight="1" spans="1:15">
      <c r="A7" s="8" t="s">
        <v>9</v>
      </c>
      <c r="B7" s="9" t="s">
        <v>10</v>
      </c>
      <c r="C7" s="10" t="s">
        <v>11</v>
      </c>
      <c r="D7" s="10" t="s">
        <v>12</v>
      </c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1" customFormat="1" ht="31" customHeight="1" spans="1:15">
      <c r="A8" s="8">
        <v>1</v>
      </c>
      <c r="B8" s="11" t="s">
        <v>81</v>
      </c>
      <c r="C8" s="11" t="s">
        <v>82</v>
      </c>
      <c r="D8" s="8">
        <v>34</v>
      </c>
      <c r="E8" s="8" t="s">
        <v>30</v>
      </c>
      <c r="F8" s="8" t="s">
        <v>27</v>
      </c>
      <c r="G8" s="15">
        <v>125.77</v>
      </c>
      <c r="H8" s="8">
        <f>G8-I8</f>
        <v>25.31</v>
      </c>
      <c r="I8" s="8">
        <v>100.46</v>
      </c>
      <c r="J8" s="8">
        <v>6114.8</v>
      </c>
      <c r="K8" s="15">
        <f>M8/G8</f>
        <v>5228.1540271925</v>
      </c>
      <c r="L8" s="15">
        <v>769058.4</v>
      </c>
      <c r="M8" s="15">
        <v>657544.932</v>
      </c>
      <c r="N8" s="8" t="s">
        <v>28</v>
      </c>
      <c r="O8" s="8"/>
    </row>
    <row r="9" s="1" customFormat="1" ht="31" customHeight="1" spans="1:15">
      <c r="A9" s="8">
        <v>2</v>
      </c>
      <c r="B9" s="11" t="s">
        <v>81</v>
      </c>
      <c r="C9" s="11">
        <v>104</v>
      </c>
      <c r="D9" s="8">
        <v>1</v>
      </c>
      <c r="E9" s="8" t="s">
        <v>30</v>
      </c>
      <c r="F9" s="8" t="s">
        <v>27</v>
      </c>
      <c r="G9" s="15">
        <v>125.77</v>
      </c>
      <c r="H9" s="8">
        <f>G9-I9</f>
        <v>25.31</v>
      </c>
      <c r="I9" s="8">
        <v>100.46</v>
      </c>
      <c r="J9" s="8">
        <v>6114.8</v>
      </c>
      <c r="K9" s="15">
        <f>M9/G9</f>
        <v>5228.1540271925</v>
      </c>
      <c r="L9" s="15">
        <v>769058.4</v>
      </c>
      <c r="M9" s="15">
        <v>657544.932</v>
      </c>
      <c r="N9" s="8" t="s">
        <v>28</v>
      </c>
      <c r="O9" s="8"/>
    </row>
    <row r="10" ht="34" customHeight="1" spans="1:15">
      <c r="A10" s="12" t="s">
        <v>37</v>
      </c>
      <c r="B10" s="13"/>
      <c r="C10" s="13"/>
      <c r="D10" s="13"/>
      <c r="E10" s="13"/>
      <c r="F10" s="14"/>
      <c r="G10" s="15">
        <f>SUBTOTAL(109,G8:G9)</f>
        <v>251.54</v>
      </c>
      <c r="H10" s="15">
        <f>SUBTOTAL(109,H8:H9)</f>
        <v>50.62</v>
      </c>
      <c r="I10" s="15">
        <f>SUBTOTAL(109,I8:I9)</f>
        <v>200.92</v>
      </c>
      <c r="J10" s="15">
        <f>L10/G10</f>
        <v>6114.80003180409</v>
      </c>
      <c r="K10" s="15">
        <f>M10/G10</f>
        <v>5228.1540271925</v>
      </c>
      <c r="L10" s="15">
        <f>SUBTOTAL(109,L8:L9)</f>
        <v>1538116.8</v>
      </c>
      <c r="M10" s="15">
        <f>SUBTOTAL(109,M8:M9)</f>
        <v>1315089.864</v>
      </c>
      <c r="N10" s="21"/>
      <c r="O10" s="21"/>
    </row>
    <row r="11" ht="34" customHeight="1" spans="1:15">
      <c r="A11" s="23" t="s">
        <v>83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5"/>
    </row>
    <row r="12" ht="16" customHeight="1" spans="1:1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22"/>
    </row>
    <row r="13" spans="1:14">
      <c r="A13" s="17" t="s">
        <v>39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ht="27" customHeight="1" spans="1:14">
      <c r="A14" s="18" t="s">
        <v>40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</row>
    <row r="15" ht="18.75" spans="1:15">
      <c r="A15" s="5" t="s">
        <v>41</v>
      </c>
      <c r="B15" s="5"/>
      <c r="D15" s="6"/>
      <c r="E15" s="6"/>
      <c r="F15" s="6"/>
      <c r="G15" s="6"/>
      <c r="H15" s="6"/>
      <c r="I15" s="6"/>
      <c r="J15" s="6"/>
      <c r="K15" s="6"/>
      <c r="L15" s="6"/>
      <c r="M15" s="22"/>
      <c r="N15" s="6"/>
      <c r="O15" s="6"/>
    </row>
    <row r="16" ht="18.75" spans="2:15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ht="18.75" spans="1:15">
      <c r="A17" s="5" t="s">
        <v>42</v>
      </c>
      <c r="B17" s="5"/>
      <c r="C17" s="5"/>
      <c r="D17" s="5"/>
      <c r="E17" s="5"/>
      <c r="F17" s="5"/>
      <c r="H17" s="6"/>
      <c r="I17" s="6"/>
      <c r="J17" s="6"/>
      <c r="K17" s="6"/>
      <c r="L17" s="6"/>
      <c r="M17" s="22"/>
      <c r="O17" s="6"/>
    </row>
    <row r="20" hidden="1" spans="5:5">
      <c r="E20">
        <f>(J10-K10)/J10*100%</f>
        <v>0.145</v>
      </c>
    </row>
  </sheetData>
  <mergeCells count="11">
    <mergeCell ref="B2:O2"/>
    <mergeCell ref="J4:N4"/>
    <mergeCell ref="A6:H6"/>
    <mergeCell ref="M6:O6"/>
    <mergeCell ref="A10:F10"/>
    <mergeCell ref="A11:O11"/>
    <mergeCell ref="A12:O12"/>
    <mergeCell ref="A13:N13"/>
    <mergeCell ref="A14:N14"/>
    <mergeCell ref="A15:B15"/>
    <mergeCell ref="A17:F17"/>
  </mergeCells>
  <pageMargins left="0.75" right="0.75" top="1" bottom="1" header="0.5" footer="0.5"/>
  <pageSetup paperSize="9" scale="76" orientation="landscape"/>
  <headerFooter/>
  <ignoredErrors>
    <ignoredError sqref="C8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O17"/>
  <sheetViews>
    <sheetView tabSelected="1" workbookViewId="0">
      <selection activeCell="L19" sqref="L19"/>
    </sheetView>
  </sheetViews>
  <sheetFormatPr defaultColWidth="8.8" defaultRowHeight="14.25"/>
  <cols>
    <col min="1" max="1" width="4.75833333333333" customWidth="1"/>
    <col min="2" max="2" width="9.56666666666667" customWidth="1"/>
    <col min="3" max="3" width="5.56666666666667" customWidth="1"/>
    <col min="4" max="4" width="6.00833333333333" customWidth="1"/>
    <col min="5" max="5" width="11.1333333333333" customWidth="1"/>
    <col min="6" max="6" width="6.8" customWidth="1"/>
    <col min="7" max="7" width="10.5" customWidth="1"/>
    <col min="8" max="8" width="13.625" customWidth="1"/>
    <col min="9" max="9" width="15.75" customWidth="1"/>
    <col min="10" max="10" width="13" customWidth="1"/>
    <col min="11" max="11" width="13.95" customWidth="1"/>
    <col min="12" max="12" width="13.8833333333333" customWidth="1"/>
    <col min="13" max="13" width="13.625" customWidth="1"/>
    <col min="14" max="14" width="11.75" customWidth="1"/>
    <col min="15" max="15" width="9.375"/>
  </cols>
  <sheetData>
    <row r="2" ht="21" spans="2:15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2:1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ht="18.75" spans="1:14">
      <c r="A4" s="4" t="s">
        <v>1</v>
      </c>
      <c r="B4" s="4"/>
      <c r="C4" s="4"/>
      <c r="D4" s="4"/>
      <c r="E4" s="4"/>
      <c r="F4" s="4"/>
      <c r="G4" s="4"/>
      <c r="H4" s="4"/>
      <c r="I4" s="5" t="s">
        <v>2</v>
      </c>
      <c r="J4" s="4" t="s">
        <v>84</v>
      </c>
      <c r="K4" s="4"/>
      <c r="L4" s="4"/>
      <c r="M4" s="4"/>
      <c r="N4" s="4"/>
    </row>
    <row r="5" ht="18.75" spans="2:14">
      <c r="B5" s="5"/>
      <c r="C5" s="5"/>
      <c r="D5" s="5"/>
      <c r="E5" s="5"/>
      <c r="F5" s="5"/>
      <c r="G5" s="5"/>
      <c r="H5" s="6"/>
      <c r="I5" s="6" t="s">
        <v>4</v>
      </c>
      <c r="J5" s="4" t="s">
        <v>5</v>
      </c>
      <c r="K5" s="4"/>
      <c r="L5" s="4"/>
      <c r="M5" s="4"/>
      <c r="N5" s="4"/>
    </row>
    <row r="6" s="1" customFormat="1" ht="18.75" spans="1:15">
      <c r="A6" s="7" t="s">
        <v>6</v>
      </c>
      <c r="B6" s="7"/>
      <c r="C6" s="7"/>
      <c r="D6" s="7"/>
      <c r="E6" s="7"/>
      <c r="F6" s="7"/>
      <c r="G6" s="7"/>
      <c r="H6" s="7"/>
      <c r="I6" s="6" t="s">
        <v>7</v>
      </c>
      <c r="J6" s="1" t="s">
        <v>8</v>
      </c>
      <c r="M6" s="19"/>
      <c r="N6" s="19"/>
      <c r="O6" s="19"/>
    </row>
    <row r="7" s="1" customFormat="1" ht="55" customHeight="1" spans="1:15">
      <c r="A7" s="8" t="s">
        <v>9</v>
      </c>
      <c r="B7" s="9" t="s">
        <v>10</v>
      </c>
      <c r="C7" s="10" t="s">
        <v>11</v>
      </c>
      <c r="D7" s="10" t="s">
        <v>12</v>
      </c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20" t="s">
        <v>19</v>
      </c>
      <c r="L7" s="20" t="s">
        <v>20</v>
      </c>
      <c r="M7" s="20" t="s">
        <v>21</v>
      </c>
      <c r="N7" s="10" t="s">
        <v>22</v>
      </c>
      <c r="O7" s="10" t="s">
        <v>23</v>
      </c>
    </row>
    <row r="8" s="1" customFormat="1" ht="31" customHeight="1" spans="1:15">
      <c r="A8" s="8">
        <v>1</v>
      </c>
      <c r="B8" s="11" t="s">
        <v>85</v>
      </c>
      <c r="C8" s="11" t="s">
        <v>86</v>
      </c>
      <c r="D8" s="8">
        <v>34</v>
      </c>
      <c r="E8" s="8" t="s">
        <v>26</v>
      </c>
      <c r="F8" s="8" t="s">
        <v>27</v>
      </c>
      <c r="G8" s="8">
        <v>125.91</v>
      </c>
      <c r="H8" s="8">
        <f>G8-I8</f>
        <v>22.38</v>
      </c>
      <c r="I8" s="8">
        <v>103.53</v>
      </c>
      <c r="J8" s="8">
        <v>6400.76</v>
      </c>
      <c r="K8" s="15">
        <f>M8/G8</f>
        <v>5472.6497891351</v>
      </c>
      <c r="L8" s="15">
        <v>805919.69</v>
      </c>
      <c r="M8" s="15">
        <v>689061.33495</v>
      </c>
      <c r="N8" s="8" t="s">
        <v>28</v>
      </c>
      <c r="O8" s="8"/>
    </row>
    <row r="9" ht="34" customHeight="1" spans="1:15">
      <c r="A9" s="12" t="s">
        <v>37</v>
      </c>
      <c r="B9" s="13"/>
      <c r="C9" s="13"/>
      <c r="D9" s="13"/>
      <c r="E9" s="13"/>
      <c r="F9" s="14"/>
      <c r="G9" s="15">
        <f>SUBTOTAL(109,G8:G8)</f>
        <v>125.91</v>
      </c>
      <c r="H9" s="15">
        <f>SUBTOTAL(109,H8:H8)</f>
        <v>22.38</v>
      </c>
      <c r="I9" s="15">
        <f>SUBTOTAL(109,I8:I8)</f>
        <v>103.53</v>
      </c>
      <c r="J9" s="15">
        <f>L9/G9</f>
        <v>6400.75998729251</v>
      </c>
      <c r="K9" s="15">
        <f>M9/G9</f>
        <v>5472.6497891351</v>
      </c>
      <c r="L9" s="15">
        <f>SUBTOTAL(109,L8:L8)</f>
        <v>805919.69</v>
      </c>
      <c r="M9" s="15">
        <f>SUBTOTAL(109,M8:M8)</f>
        <v>689061.33495</v>
      </c>
      <c r="N9" s="21"/>
      <c r="O9" s="21"/>
    </row>
    <row r="10" ht="34" customHeight="1" spans="1:15">
      <c r="A10" s="12" t="s">
        <v>87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4"/>
    </row>
    <row r="11" ht="16" customHeight="1" spans="1:1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22"/>
    </row>
    <row r="12" spans="1:14">
      <c r="A12" s="17" t="s">
        <v>39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  <row r="13" ht="27" customHeight="1" spans="1:14">
      <c r="A13" s="18" t="s">
        <v>40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</row>
    <row r="14" ht="18.75" spans="1:15">
      <c r="A14" s="5" t="s">
        <v>41</v>
      </c>
      <c r="B14" s="5"/>
      <c r="D14" s="6"/>
      <c r="E14" s="6"/>
      <c r="F14" s="6"/>
      <c r="G14" s="6"/>
      <c r="H14" s="6"/>
      <c r="I14" s="6"/>
      <c r="J14" s="6"/>
      <c r="K14" s="6"/>
      <c r="L14" s="6"/>
      <c r="M14" s="22"/>
      <c r="N14" s="6"/>
      <c r="O14" s="6"/>
    </row>
    <row r="15" ht="18.75" spans="2:15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ht="18.75" spans="1:15">
      <c r="A16" s="5" t="s">
        <v>42</v>
      </c>
      <c r="B16" s="5"/>
      <c r="C16" s="5"/>
      <c r="D16" s="5"/>
      <c r="E16" s="5"/>
      <c r="F16" s="5"/>
      <c r="H16" s="6"/>
      <c r="I16" s="6"/>
      <c r="J16" s="6"/>
      <c r="K16" s="6"/>
      <c r="L16" s="6"/>
      <c r="M16" s="22"/>
      <c r="O16" s="6"/>
    </row>
    <row r="17" hidden="1" spans="9:9">
      <c r="I17">
        <f>(J9-K9)/J9*100%</f>
        <v>0.145</v>
      </c>
    </row>
  </sheetData>
  <mergeCells count="11">
    <mergeCell ref="B2:O2"/>
    <mergeCell ref="J4:N4"/>
    <mergeCell ref="A6:H6"/>
    <mergeCell ref="M6:O6"/>
    <mergeCell ref="A9:F9"/>
    <mergeCell ref="A10:O10"/>
    <mergeCell ref="A11:O11"/>
    <mergeCell ref="A12:N12"/>
    <mergeCell ref="A13:N13"/>
    <mergeCell ref="A14:B14"/>
    <mergeCell ref="A16:F16"/>
  </mergeCells>
  <pageMargins left="0" right="0.75" top="0.0784722222222222" bottom="1" header="0.0784722222222222" footer="0.5"/>
  <pageSetup paperSize="9" scale="74" orientation="landscape"/>
  <headerFooter/>
  <ignoredErrors>
    <ignoredError sqref="C8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111111111111" footer="0.51111111111111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1栋</vt:lpstr>
      <vt:lpstr>2栋</vt:lpstr>
      <vt:lpstr>3栋</vt:lpstr>
      <vt:lpstr>4栋</vt:lpstr>
      <vt:lpstr>7栋</vt:lpstr>
      <vt:lpstr>8栋 </vt:lpstr>
      <vt:lpstr>10栋</vt:lpstr>
      <vt:lpstr>12栋</vt:lpstr>
      <vt:lpstr>Sheet2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黄颜英</dc:creator>
  <cp:lastModifiedBy>周铭华</cp:lastModifiedBy>
  <cp:revision>1</cp:revision>
  <dcterms:created xsi:type="dcterms:W3CDTF">2021-05-18T01:56:00Z</dcterms:created>
  <dcterms:modified xsi:type="dcterms:W3CDTF">2023-11-29T03:48:34Z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28A809C0000F410386A9787F3EC86DDB_13</vt:lpwstr>
  </property>
</Properties>
</file>