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Sheet1!$A$1:$O$24</definedName>
  </definedNames>
  <calcPr calcId="144525"/>
</workbook>
</file>

<file path=xl/sharedStrings.xml><?xml version="1.0" encoding="utf-8"?>
<sst xmlns="http://schemas.openxmlformats.org/spreadsheetml/2006/main" count="78" uniqueCount="44">
  <si>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</si>
  <si>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</si>
  <si>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</si>
  <si>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</si>
  <si>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</si>
  <si>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</si>
  <si>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116号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</si>
  <si>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</si>
  <si>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</si>
  <si>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</si>
  <si>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</si>
  <si>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</si>
  <si>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</si>
  <si>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</si>
  <si>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</si>
  <si>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</si>
  <si>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</si>
  <si>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</si>
  <si>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</si>
  <si>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</si>
  <si>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</si>
  <si>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</si>
  <si>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</si>
  <si>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0"/>
      </rPr>
      <t>栋2单元</t>
    </r>
  </si>
  <si>
    <t>9层</t>
  </si>
  <si>
    <t>三房两厅两卫</t>
  </si>
  <si>
    <t>未售</t>
  </si>
  <si>
    <t>毛坯</t>
  </si>
  <si>
    <t>两房两厅一卫</t>
  </si>
  <si>
    <t>11层</t>
  </si>
  <si>
    <t>12层</t>
  </si>
  <si>
    <t>20层</t>
  </si>
  <si>
    <t>23层</t>
  </si>
  <si>
    <t>27层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</si>
  <si>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0"/>
      </rPr>
      <t>栋1单元</t>
    </r>
  </si>
  <si>
    <t>28层</t>
  </si>
  <si>
    <t>本楼栋总面积/均价</t>
  </si>
  <si>
    <t>本栋待销售住宅共198套。本次办理销售住宅9套，销售住宅总建筑面积：873.89㎡，套内面积：713.55㎡，分摊面积：160.34㎡，销售均价：7351.37元/㎡（建筑面积）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</si>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</sst>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40" fontId="7" fillId="0" borderId="2" xfId="49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4"/>
  <sheetViews>
    <sheetView tabSelected="1" workbookViewId="0">
      <selection activeCell="P9" sqref="P9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4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5" t="s">
        <v>0</v>
      </c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</row>
    <row r="4" ht="18.75" spans="1:15">
      <c r="A4" s="9" t="s">
        <v>1</v>
      </c>
      <c r="B4" s="9"/>
      <c r="C4" s="9"/>
      <c r="D4" s="9"/>
      <c r="E4" s="10"/>
      <c r="F4" s="9"/>
      <c r="G4" s="9"/>
      <c r="H4" s="9"/>
      <c r="I4" s="1"/>
      <c r="J4" s="1"/>
      <c r="K4" s="11" t="s">
        <v>2</v>
      </c>
      <c r="L4" s="11" t="s">
        <v>3</v>
      </c>
      <c r="M4" s="11"/>
      <c r="N4" s="11"/>
      <c r="O4" s="11"/>
    </row>
    <row r="5" ht="18.75" spans="2:15">
      <c r="B5" s="11"/>
      <c r="C5" s="11"/>
      <c r="D5" s="11"/>
      <c r="E5" s="12"/>
      <c r="F5" s="11"/>
      <c r="G5" s="11"/>
      <c r="H5" s="13"/>
      <c r="I5" s="13"/>
      <c r="J5" s="13"/>
      <c r="K5" s="13" t="s">
        <v>4</v>
      </c>
      <c r="L5" s="11" t="s">
        <v>5</v>
      </c>
      <c r="M5" s="11"/>
      <c r="N5" s="11"/>
      <c r="O5" s="11"/>
    </row>
    <row r="6" ht="18.75" spans="1:15">
      <c r="A6" s="14" t="s">
        <v>6</v>
      </c>
      <c r="B6" s="14"/>
      <c r="C6" s="14"/>
      <c r="D6" s="14"/>
      <c r="E6" s="15"/>
      <c r="F6" s="14"/>
      <c r="G6" s="14"/>
      <c r="H6" s="14"/>
      <c r="K6" s="11" t="s">
        <v>7</v>
      </c>
      <c r="L6" s="31">
        <v>45244</v>
      </c>
      <c r="M6" s="11"/>
      <c r="N6" s="11"/>
      <c r="O6" s="11"/>
    </row>
    <row r="7" ht="61" customHeight="1" spans="1:15">
      <c r="A7" s="16" t="s">
        <v>8</v>
      </c>
      <c r="B7" s="1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</row>
    <row r="8" s="1" customFormat="1" ht="27" customHeight="1" spans="1:15">
      <c r="A8" s="19">
        <f>ROW()-7</f>
        <v>1</v>
      </c>
      <c r="B8" s="20" t="s">
        <v>23</v>
      </c>
      <c r="C8" s="20">
        <v>902</v>
      </c>
      <c r="D8" s="21" t="s">
        <v>24</v>
      </c>
      <c r="E8" s="19" t="s">
        <v>25</v>
      </c>
      <c r="F8" s="19">
        <v>3</v>
      </c>
      <c r="G8" s="22">
        <v>102</v>
      </c>
      <c r="H8" s="22">
        <v>18.72</v>
      </c>
      <c r="I8" s="22">
        <v>83.28</v>
      </c>
      <c r="J8" s="22">
        <v>7496.47</v>
      </c>
      <c r="K8" s="32">
        <f t="shared" ref="K8:K15" si="0">J8*0.95</f>
        <v>7121.6465</v>
      </c>
      <c r="L8" s="22">
        <v>764639.86</v>
      </c>
      <c r="M8" s="33">
        <f t="shared" ref="M8:M16" si="1">K8*G8</f>
        <v>726407.943</v>
      </c>
      <c r="N8" s="34" t="s">
        <v>26</v>
      </c>
      <c r="O8" s="34" t="s">
        <v>27</v>
      </c>
    </row>
    <row r="9" s="2" customFormat="1" ht="27" customHeight="1" spans="1:15">
      <c r="A9" s="19">
        <f>ROW()-7</f>
        <v>2</v>
      </c>
      <c r="B9" s="20" t="s">
        <v>23</v>
      </c>
      <c r="C9" s="20">
        <v>903</v>
      </c>
      <c r="D9" s="20" t="s">
        <v>24</v>
      </c>
      <c r="E9" s="19" t="s">
        <v>28</v>
      </c>
      <c r="F9" s="19">
        <v>3</v>
      </c>
      <c r="G9" s="22">
        <v>63.55</v>
      </c>
      <c r="H9" s="22">
        <v>11.66</v>
      </c>
      <c r="I9" s="22">
        <v>51.89</v>
      </c>
      <c r="J9" s="22">
        <v>8068</v>
      </c>
      <c r="K9" s="32">
        <f t="shared" si="0"/>
        <v>7664.6</v>
      </c>
      <c r="L9" s="22">
        <v>512721.53</v>
      </c>
      <c r="M9" s="33">
        <f t="shared" si="1"/>
        <v>487085.33</v>
      </c>
      <c r="N9" s="34" t="s">
        <v>26</v>
      </c>
      <c r="O9" s="34" t="s">
        <v>27</v>
      </c>
    </row>
    <row r="10" s="2" customFormat="1" ht="27" customHeight="1" spans="1:15">
      <c r="A10" s="19">
        <f>ROW()-7</f>
        <v>3</v>
      </c>
      <c r="B10" s="20" t="s">
        <v>23</v>
      </c>
      <c r="C10" s="20">
        <v>906</v>
      </c>
      <c r="D10" s="21" t="s">
        <v>24</v>
      </c>
      <c r="E10" s="19" t="s">
        <v>25</v>
      </c>
      <c r="F10" s="19">
        <v>3</v>
      </c>
      <c r="G10" s="22">
        <v>101.64</v>
      </c>
      <c r="H10" s="22">
        <v>18.65</v>
      </c>
      <c r="I10" s="22">
        <v>82.99</v>
      </c>
      <c r="J10" s="22">
        <v>7425.03</v>
      </c>
      <c r="K10" s="32">
        <f t="shared" si="0"/>
        <v>7053.7785</v>
      </c>
      <c r="L10" s="22">
        <v>754679.81</v>
      </c>
      <c r="M10" s="33">
        <f t="shared" si="1"/>
        <v>716946.04674</v>
      </c>
      <c r="N10" s="34" t="s">
        <v>26</v>
      </c>
      <c r="O10" s="34" t="s">
        <v>27</v>
      </c>
    </row>
    <row r="11" s="2" customFormat="1" ht="27" customHeight="1" spans="1:15">
      <c r="A11" s="19">
        <f t="shared" ref="A11:A16" si="2">ROW()-7</f>
        <v>4</v>
      </c>
      <c r="B11" s="20" t="s">
        <v>23</v>
      </c>
      <c r="C11" s="20">
        <v>1103</v>
      </c>
      <c r="D11" s="21" t="s">
        <v>29</v>
      </c>
      <c r="E11" s="19" t="s">
        <v>28</v>
      </c>
      <c r="F11" s="19">
        <v>3</v>
      </c>
      <c r="G11" s="22">
        <v>63.55</v>
      </c>
      <c r="H11" s="22">
        <v>11.66</v>
      </c>
      <c r="I11" s="22">
        <v>51.89</v>
      </c>
      <c r="J11" s="22">
        <v>8114</v>
      </c>
      <c r="K11" s="32">
        <f t="shared" si="0"/>
        <v>7708.3</v>
      </c>
      <c r="L11" s="22">
        <v>515644.51</v>
      </c>
      <c r="M11" s="33">
        <f t="shared" si="1"/>
        <v>489862.465</v>
      </c>
      <c r="N11" s="34" t="s">
        <v>26</v>
      </c>
      <c r="O11" s="34" t="s">
        <v>27</v>
      </c>
    </row>
    <row r="12" s="2" customFormat="1" ht="27" customHeight="1" spans="1:15">
      <c r="A12" s="19">
        <f t="shared" si="2"/>
        <v>5</v>
      </c>
      <c r="B12" s="20" t="s">
        <v>23</v>
      </c>
      <c r="C12" s="20">
        <v>1206</v>
      </c>
      <c r="D12" s="21" t="s">
        <v>30</v>
      </c>
      <c r="E12" s="19" t="s">
        <v>25</v>
      </c>
      <c r="F12" s="19">
        <v>3</v>
      </c>
      <c r="G12" s="22">
        <v>101.64</v>
      </c>
      <c r="H12" s="22">
        <v>18.65</v>
      </c>
      <c r="I12" s="22">
        <v>82.99</v>
      </c>
      <c r="J12" s="22">
        <v>7494.02</v>
      </c>
      <c r="K12" s="32">
        <f t="shared" si="0"/>
        <v>7119.319</v>
      </c>
      <c r="L12" s="22">
        <v>761692.19</v>
      </c>
      <c r="M12" s="33">
        <f t="shared" si="1"/>
        <v>723607.58316</v>
      </c>
      <c r="N12" s="34" t="s">
        <v>26</v>
      </c>
      <c r="O12" s="34" t="s">
        <v>27</v>
      </c>
    </row>
    <row r="13" s="2" customFormat="1" ht="27" customHeight="1" spans="1:15">
      <c r="A13" s="19">
        <f t="shared" si="2"/>
        <v>6</v>
      </c>
      <c r="B13" s="20" t="s">
        <v>23</v>
      </c>
      <c r="C13" s="20">
        <v>2002</v>
      </c>
      <c r="D13" s="21" t="s">
        <v>31</v>
      </c>
      <c r="E13" s="19" t="s">
        <v>25</v>
      </c>
      <c r="F13" s="19">
        <v>3</v>
      </c>
      <c r="G13" s="22">
        <v>102</v>
      </c>
      <c r="H13" s="22">
        <v>18.72</v>
      </c>
      <c r="I13" s="22">
        <v>83.28</v>
      </c>
      <c r="J13" s="22">
        <v>7703.45</v>
      </c>
      <c r="K13" s="32">
        <f t="shared" si="0"/>
        <v>7318.2775</v>
      </c>
      <c r="L13" s="22">
        <v>785751.53</v>
      </c>
      <c r="M13" s="33">
        <f t="shared" si="1"/>
        <v>746464.305</v>
      </c>
      <c r="N13" s="34" t="s">
        <v>26</v>
      </c>
      <c r="O13" s="34" t="s">
        <v>27</v>
      </c>
    </row>
    <row r="14" s="2" customFormat="1" ht="27" customHeight="1" spans="1:15">
      <c r="A14" s="19">
        <f t="shared" si="2"/>
        <v>7</v>
      </c>
      <c r="B14" s="20" t="s">
        <v>23</v>
      </c>
      <c r="C14" s="20">
        <v>2306</v>
      </c>
      <c r="D14" s="21" t="s">
        <v>32</v>
      </c>
      <c r="E14" s="19" t="s">
        <v>25</v>
      </c>
      <c r="F14" s="19">
        <v>3</v>
      </c>
      <c r="G14" s="22">
        <v>101.64</v>
      </c>
      <c r="H14" s="22">
        <v>18.65</v>
      </c>
      <c r="I14" s="22">
        <v>82.99</v>
      </c>
      <c r="J14" s="22">
        <v>7701</v>
      </c>
      <c r="K14" s="32">
        <f t="shared" si="0"/>
        <v>7315.95</v>
      </c>
      <c r="L14" s="22">
        <v>782729.35</v>
      </c>
      <c r="M14" s="33">
        <f t="shared" si="1"/>
        <v>743593.158</v>
      </c>
      <c r="N14" s="34" t="s">
        <v>26</v>
      </c>
      <c r="O14" s="34" t="s">
        <v>27</v>
      </c>
    </row>
    <row r="15" s="2" customFormat="1" ht="27" customHeight="1" spans="1:15">
      <c r="A15" s="19">
        <f t="shared" si="2"/>
        <v>8</v>
      </c>
      <c r="B15" s="20" t="s">
        <v>23</v>
      </c>
      <c r="C15" s="20">
        <v>2704</v>
      </c>
      <c r="D15" s="21" t="s">
        <v>33</v>
      </c>
      <c r="E15" s="19" t="s">
        <v>25</v>
      </c>
      <c r="F15" s="19">
        <v>3</v>
      </c>
      <c r="G15" s="22">
        <v>117.6</v>
      </c>
      <c r="H15" s="22">
        <v>21.58</v>
      </c>
      <c r="I15" s="22">
        <v>96.02</v>
      </c>
      <c r="J15" s="22">
        <v>8007.31</v>
      </c>
      <c r="K15" s="32">
        <f t="shared" si="0"/>
        <v>7606.9445</v>
      </c>
      <c r="L15" s="22">
        <v>941659.86</v>
      </c>
      <c r="M15" s="33">
        <f t="shared" si="1"/>
        <v>894576.6732</v>
      </c>
      <c r="N15" s="34" t="s">
        <v>26</v>
      </c>
      <c r="O15" s="34" t="s">
        <v>27</v>
      </c>
    </row>
    <row r="16" s="2" customFormat="1" ht="27" customHeight="1" spans="1:15">
      <c r="A16" s="19">
        <f t="shared" si="2"/>
        <v>9</v>
      </c>
      <c r="B16" s="20" t="s">
        <v>34</v>
      </c>
      <c r="C16" s="20">
        <v>2805</v>
      </c>
      <c r="D16" s="21" t="s">
        <v>35</v>
      </c>
      <c r="E16" s="19" t="s">
        <v>25</v>
      </c>
      <c r="F16" s="19">
        <v>3</v>
      </c>
      <c r="G16" s="22">
        <v>120.27</v>
      </c>
      <c r="H16" s="22">
        <v>22.05</v>
      </c>
      <c r="I16" s="22">
        <v>98.22</v>
      </c>
      <c r="J16" s="22">
        <v>7923.15</v>
      </c>
      <c r="K16" s="32">
        <f>J16*0.94</f>
        <v>7447.761</v>
      </c>
      <c r="L16" s="22">
        <v>952916.87</v>
      </c>
      <c r="M16" s="33">
        <f t="shared" si="1"/>
        <v>895742.21547</v>
      </c>
      <c r="N16" s="34" t="s">
        <v>26</v>
      </c>
      <c r="O16" s="34" t="s">
        <v>27</v>
      </c>
    </row>
    <row r="17" ht="27" customHeight="1" spans="1:15">
      <c r="A17" s="23" t="s">
        <v>36</v>
      </c>
      <c r="B17" s="23"/>
      <c r="C17" s="23"/>
      <c r="D17" s="23"/>
      <c r="E17" s="24"/>
      <c r="F17" s="23"/>
      <c r="G17" s="25">
        <f>SUM(G8:G16)</f>
        <v>873.89</v>
      </c>
      <c r="H17" s="25">
        <f>SUM(H8:H16)</f>
        <v>160.34</v>
      </c>
      <c r="I17" s="25">
        <f>SUM(I8:I16)</f>
        <v>713.55</v>
      </c>
      <c r="J17" s="25">
        <f>L17/G17</f>
        <v>7749.75741798167</v>
      </c>
      <c r="K17" s="32">
        <f>M17/G17</f>
        <v>7351.36655593953</v>
      </c>
      <c r="L17" s="25">
        <f>SUM(L8:L16)</f>
        <v>6772435.51</v>
      </c>
      <c r="M17" s="25">
        <f>SUM(M8:M16)</f>
        <v>6424285.71957</v>
      </c>
      <c r="N17" s="34" t="s">
        <v>26</v>
      </c>
      <c r="O17" s="34" t="s">
        <v>27</v>
      </c>
    </row>
    <row r="18" s="3" customFormat="1" ht="39" customHeight="1" spans="1:15">
      <c r="A18" s="26" t="s">
        <v>37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ht="32" customHeight="1" spans="1:15">
      <c r="A19" s="27" t="s">
        <v>38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ht="23" customHeight="1" spans="1:14">
      <c r="A20" s="28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ht="18.75" spans="1:15">
      <c r="A22" s="29" t="s">
        <v>40</v>
      </c>
      <c r="B22" s="29"/>
      <c r="C22" s="30"/>
      <c r="D22" s="7"/>
      <c r="E22" s="8"/>
      <c r="F22" s="7"/>
      <c r="G22" s="13"/>
      <c r="H22" s="13"/>
      <c r="I22" s="13"/>
      <c r="J22" s="13"/>
      <c r="K22" s="13"/>
      <c r="L22" s="35" t="s">
        <v>41</v>
      </c>
      <c r="M22" s="36"/>
      <c r="N22" s="13"/>
      <c r="O22" s="13"/>
    </row>
    <row r="23" ht="18.75" spans="1:15">
      <c r="A23" s="30"/>
      <c r="B23" s="7"/>
      <c r="C23" s="7"/>
      <c r="D23" s="7"/>
      <c r="E23" s="8"/>
      <c r="F23" s="7"/>
      <c r="G23" s="13"/>
      <c r="H23" s="13"/>
      <c r="I23" s="13"/>
      <c r="J23" s="13"/>
      <c r="K23" s="13"/>
      <c r="L23" s="30"/>
      <c r="M23" s="13"/>
      <c r="N23" s="13"/>
      <c r="O23" s="13"/>
    </row>
    <row r="24" ht="18.75" spans="1:15">
      <c r="A24" s="29" t="s">
        <v>42</v>
      </c>
      <c r="B24" s="29"/>
      <c r="C24" s="29"/>
      <c r="D24" s="29"/>
      <c r="E24" s="28"/>
      <c r="F24" s="29"/>
      <c r="H24" s="13"/>
      <c r="I24" s="13"/>
      <c r="J24" s="13"/>
      <c r="K24" s="13"/>
      <c r="L24" s="7" t="s">
        <v>43</v>
      </c>
      <c r="M24" s="37"/>
      <c r="O24" s="13"/>
    </row>
  </sheetData>
  <mergeCells count="11">
    <mergeCell ref="B2:O2"/>
    <mergeCell ref="L4:O4"/>
    <mergeCell ref="L5:O5"/>
    <mergeCell ref="A6:H6"/>
    <mergeCell ref="L6:O6"/>
    <mergeCell ref="A17:F17"/>
    <mergeCell ref="A18:O18"/>
    <mergeCell ref="A19:O19"/>
    <mergeCell ref="A20:N20"/>
    <mergeCell ref="A22:B22"/>
    <mergeCell ref="A24:F24"/>
  </mergeCells>
  <conditionalFormatting sqref="N8">
    <cfRule type="cellIs" dxfId="0" priority="15" operator="equal">
      <formula>"已售"</formula>
    </cfRule>
  </conditionalFormatting>
  <conditionalFormatting sqref="N9">
    <cfRule type="cellIs" dxfId="0" priority="10" operator="equal">
      <formula>"已售"</formula>
    </cfRule>
  </conditionalFormatting>
  <conditionalFormatting sqref="N10">
    <cfRule type="cellIs" dxfId="0" priority="9" operator="equal">
      <formula>"已售"</formula>
    </cfRule>
  </conditionalFormatting>
  <conditionalFormatting sqref="N11">
    <cfRule type="cellIs" dxfId="0" priority="7" operator="equal">
      <formula>"已售"</formula>
    </cfRule>
  </conditionalFormatting>
  <conditionalFormatting sqref="N12">
    <cfRule type="cellIs" dxfId="0" priority="5" operator="equal">
      <formula>"已售"</formula>
    </cfRule>
  </conditionalFormatting>
  <conditionalFormatting sqref="N13">
    <cfRule type="cellIs" dxfId="0" priority="4" operator="equal">
      <formula>"已售"</formula>
    </cfRule>
  </conditionalFormatting>
  <conditionalFormatting sqref="N14">
    <cfRule type="cellIs" dxfId="0" priority="3" operator="equal">
      <formula>"已售"</formula>
    </cfRule>
  </conditionalFormatting>
  <conditionalFormatting sqref="N15">
    <cfRule type="cellIs" dxfId="0" priority="2" operator="equal">
      <formula>"已售"</formula>
    </cfRule>
  </conditionalFormatting>
  <conditionalFormatting sqref="N16">
    <cfRule type="cellIs" dxfId="0" priority="1" operator="equal">
      <formula>"已售"</formula>
    </cfRule>
  </conditionalFormatting>
  <conditionalFormatting sqref="N17">
    <cfRule type="cellIs" dxfId="0" priority="8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2023-11-29T03:34:11Z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0B30E38A4BB64A9B8104BD54F16BD89D_13</vt:lpwstr>
  </property>
</Properties>
</file>