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2栋 2套 上浮 5% " sheetId="7" r:id="rId1"/>
    <sheet name="9栋 7套 上浮 5%  (7)" sheetId="10" r:id="rId2"/>
    <sheet name="11栋 4套 上浮 5% " sheetId="11" r:id="rId3"/>
    <sheet name="12栋 2套 上浮 5%  " sheetId="15" r:id="rId4"/>
    <sheet name="18栋 8套 上浮 5%  " sheetId="13" r:id="rId5"/>
    <sheet name="21栋 28套 上浮 5%   " sheetId="14" r:id="rId6"/>
  </sheets>
  <definedNames>
    <definedName name="_xlnm._FilterDatabase" localSheetId="0" hidden="1">'2栋 2套 上浮 5% '!$A$7:$N$11</definedName>
    <definedName name="_xlnm._FilterDatabase" localSheetId="1" hidden="1">'9栋 7套 上浮 5%  (7)'!$A$7:$N$16</definedName>
    <definedName name="_xlnm._FilterDatabase" localSheetId="2" hidden="1">'11栋 4套 上浮 5% '!$A$7:$N$13</definedName>
    <definedName name="_xlnm._FilterDatabase" localSheetId="3" hidden="1">'12栋 2套 上浮 5%  '!$A$7:$N$11</definedName>
    <definedName name="_xlnm._FilterDatabase" localSheetId="4" hidden="1">'18栋 8套 上浮 5%  '!$A$7:$N$18</definedName>
    <definedName name="_xlnm._FilterDatabase" localSheetId="5" hidden="1">'21栋 28套 上浮 5%   '!$A$7:$O$44</definedName>
    <definedName name="_xlnm.Print_Area" localSheetId="0">'2栋 2套 上浮 5% '!$A$1:$O$18</definedName>
    <definedName name="_xlnm.Print_Titles" localSheetId="0">'2栋 2套 上浮 5% '!$7:$7</definedName>
    <definedName name="_xlnm.Print_Area" localSheetId="1">'9栋 7套 上浮 5%  (7)'!$A$1:$O$23</definedName>
    <definedName name="_xlnm.Print_Titles" localSheetId="1">'9栋 7套 上浮 5%  (7)'!$7:$7</definedName>
    <definedName name="_xlnm.Print_Area" localSheetId="2">'11栋 4套 上浮 5% '!$A$1:$O$20</definedName>
    <definedName name="_xlnm.Print_Titles" localSheetId="2">'11栋 4套 上浮 5% '!$7:$7</definedName>
    <definedName name="_xlnm.Print_Area" localSheetId="4">'18栋 8套 上浮 5%  '!$A$1:$O$25</definedName>
    <definedName name="_xlnm.Print_Titles" localSheetId="4">'18栋 8套 上浮 5%  '!$7:$7</definedName>
    <definedName name="_xlnm.Print_Area" localSheetId="5">'21栋 28套 上浮 5%   '!$A$1:$O$44</definedName>
    <definedName name="_xlnm.Print_Titles" localSheetId="5">'21栋 28套 上浮 5%   '!$7:$7</definedName>
    <definedName name="_xlnm.Print_Area" localSheetId="3">'12栋 2套 上浮 5%  '!$A$1:$O$18</definedName>
    <definedName name="_xlnm.Print_Titles" localSheetId="3">'12栋 2套 上浮 5%  '!$7:$7</definedName>
  </definedNames>
  <calcPr calcId="144525"/>
</workbook>
</file>

<file path=xl/sharedStrings.xml><?xml version="1.0" encoding="utf-8"?>
<sst xmlns="http://schemas.openxmlformats.org/spreadsheetml/2006/main" count="466" uniqueCount="111">
  <si>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</si>
  <si>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</si>
  <si>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</si>
  <si>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</si>
  <si>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</si>
  <si>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</si>
  <si>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 087号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</si>
  <si>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</si>
  <si>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</si>
  <si>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</si>
  <si>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</si>
  <si>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</si>
  <si>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</si>
  <si>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</si>
  <si>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</si>
  <si>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</si>
  <si>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</si>
  <si>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</si>
  <si>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</si>
  <si>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</si>
  <si>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</si>
  <si>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</si>
  <si>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</si>
  <si>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2栋</t>
  </si>
  <si>
    <t>403房</t>
  </si>
  <si>
    <t>4</t>
  </si>
  <si>
    <t>三居室</t>
  </si>
  <si>
    <t>现售</t>
  </si>
  <si>
    <t>毛坯</t>
  </si>
  <si>
    <t>1803房</t>
  </si>
  <si>
    <t>18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</si>
  <si>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</si>
  <si>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</si>
  <si>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本栋销售住宅共180 套，本次申请住宅共2套，销售住宅总建筑面积：213.26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，套内面积：173.5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，分摊面积：39.76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，销售均价：8505元/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10977元/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</si>
  <si>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</si>
  <si>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</si>
  <si>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</si>
  <si>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</si>
  <si>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9栋</t>
  </si>
  <si>
    <t>108房</t>
  </si>
  <si>
    <t>1</t>
  </si>
  <si>
    <t>二居室</t>
  </si>
  <si>
    <t>501房</t>
  </si>
  <si>
    <t>5</t>
  </si>
  <si>
    <t>604房</t>
  </si>
  <si>
    <t>6</t>
  </si>
  <si>
    <t>708房</t>
  </si>
  <si>
    <t>7</t>
  </si>
  <si>
    <t>808房</t>
  </si>
  <si>
    <t>8</t>
  </si>
  <si>
    <t>1008房</t>
  </si>
  <si>
    <t>10</t>
  </si>
  <si>
    <t>2304房</t>
  </si>
  <si>
    <t>23</t>
  </si>
  <si>
    <r>
      <rPr>
        <sz val="10"/>
        <color theme="1"/>
        <rFont val="仿宋_GB2312"/>
        <charset val="134"/>
      </rPr>
      <t>本栋销售住宅共180 套，本次申请住宅共7套，销售住宅总建筑面积：522.86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，套内面积：401.36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，分摊面积：121.5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，销售均价：8361元/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11436.39元/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</si>
  <si>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r>
      <rPr>
        <sz val="12"/>
        <color theme="1"/>
        <rFont val="仿宋_GB2312"/>
        <charset val="134"/>
      </rPr>
      <t>原建筑面积单价（元/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</si>
  <si>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现建筑面积单价（元/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</si>
  <si>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11栋</t>
  </si>
  <si>
    <t>702房</t>
  </si>
  <si>
    <t>1003房</t>
  </si>
  <si>
    <t>1103房</t>
  </si>
  <si>
    <t>11</t>
  </si>
  <si>
    <t>1402房</t>
  </si>
  <si>
    <t>14</t>
  </si>
  <si>
    <r>
      <rPr>
        <sz val="10"/>
        <color theme="1"/>
        <rFont val="仿宋_GB2312"/>
        <charset val="134"/>
      </rPr>
      <t>本栋销售住宅共180 套，本次申请住宅共4套，销售住宅总建筑面积：405.42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，套内面积：329.84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，分摊面积：75.58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，销售均价：8575元/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（建筑面积）、11072元/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</si>
  <si>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12栋</t>
  </si>
  <si>
    <t>1001房</t>
  </si>
  <si>
    <t>1101房</t>
  </si>
  <si>
    <r>
      <rPr>
        <sz val="10"/>
        <color theme="1"/>
        <rFont val="仿宋_GB2312"/>
        <charset val="134"/>
      </rPr>
      <t>本栋销售住宅共180 套，本次申请住宅共2套，销售住宅总建筑面积：192.16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，套内面积：156.34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，分摊面积：35.82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，销售均价：9135元/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（建筑面积）、11228元/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</si>
  <si>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18栋</t>
  </si>
  <si>
    <t>302房</t>
  </si>
  <si>
    <t>3</t>
  </si>
  <si>
    <t>一居室</t>
  </si>
  <si>
    <t>303房</t>
  </si>
  <si>
    <t>308房</t>
  </si>
  <si>
    <t>408房</t>
  </si>
  <si>
    <t>502房</t>
  </si>
  <si>
    <t>602房</t>
  </si>
  <si>
    <t>803房</t>
  </si>
  <si>
    <t>2308房</t>
  </si>
  <si>
    <r>
      <rPr>
        <sz val="10"/>
        <color theme="1"/>
        <rFont val="仿宋_GB2312"/>
        <charset val="134"/>
      </rPr>
      <t>本栋销售住宅共180 套，本次申请住宅共9 套，销售住宅总建筑面积：491.22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，套内面积：376.83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，分摊面积：114.39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，销售均价：8496.6元/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   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</si>
  <si>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21栋</t>
  </si>
  <si>
    <t>704房</t>
  </si>
  <si>
    <t>804房</t>
  </si>
  <si>
    <t>904房</t>
  </si>
  <si>
    <t>1004房</t>
  </si>
  <si>
    <t>1104房</t>
  </si>
  <si>
    <t>1204房</t>
  </si>
  <si>
    <t>1208房</t>
  </si>
  <si>
    <t>1301房</t>
  </si>
  <si>
    <t>1304房</t>
  </si>
  <si>
    <t>1308房</t>
  </si>
  <si>
    <t>1401房</t>
  </si>
  <si>
    <t>1404房</t>
  </si>
  <si>
    <t>1501房</t>
  </si>
  <si>
    <t>15</t>
  </si>
  <si>
    <t>1504房</t>
  </si>
  <si>
    <t>1601房</t>
  </si>
  <si>
    <t>1604房</t>
  </si>
  <si>
    <t>1701房</t>
  </si>
  <si>
    <t>1704房</t>
  </si>
  <si>
    <t>1804房</t>
  </si>
  <si>
    <t>1901房</t>
  </si>
  <si>
    <t>1904房</t>
  </si>
  <si>
    <t>2001房</t>
  </si>
  <si>
    <t>2004房</t>
  </si>
  <si>
    <t>2101房</t>
  </si>
  <si>
    <t>2104房</t>
  </si>
  <si>
    <t>2201房</t>
  </si>
  <si>
    <t>2301房</t>
  </si>
  <si>
    <r>
      <rPr>
        <sz val="10"/>
        <color theme="1"/>
        <rFont val="仿宋_GB2312"/>
        <charset val="134"/>
      </rPr>
      <t>本栋销售住宅共180 套，本次申请住宅共28套，销售住宅总建筑面积：2119.36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，套内面积：1620.16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，分摊面积：499.2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，销售均价：9556.2元/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（建筑面积）、12496元/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</si>
</sst>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178" formatCode="0_ "/>
  </numFmts>
  <fonts count="43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0"/>
    </font>
    <font>
      <sz val="12"/>
      <name val="仿宋_GB2312"/>
      <charset val="0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2"/>
      <color rgb="FFFF0000"/>
      <name val="宋体"/>
      <charset val="134"/>
    </font>
    <font>
      <sz val="16"/>
      <color theme="1"/>
      <name val="仿宋_GB2312"/>
      <charset val="134"/>
    </font>
    <font>
      <sz val="13"/>
      <name val="宋体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4" borderId="8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6" fillId="18" borderId="15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9" fillId="0" borderId="0"/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7" fontId="7" fillId="2" borderId="2" xfId="49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shrinkToFit="1"/>
    </xf>
    <xf numFmtId="177" fontId="7" fillId="2" borderId="2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0" applyNumberFormat="1" applyFont="1">
      <alignment vertical="center"/>
    </xf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shrinkToFit="1"/>
    </xf>
    <xf numFmtId="177" fontId="11" fillId="0" borderId="2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17" fillId="2" borderId="0" xfId="0" applyFont="1" applyFill="1">
      <alignment vertical="center"/>
    </xf>
    <xf numFmtId="0" fontId="18" fillId="2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8"/>
  <sheetViews>
    <sheetView tabSelected="1" workbookViewId="0">
      <pane ySplit="7" topLeftCell="A8" activePane="bottomLeft" state="frozen"/>
      <selection/>
      <selection pane="bottomLeft" activeCell="L19" sqref="L19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9"/>
      <c r="L2" s="39"/>
      <c r="M2" s="40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41" t="s">
        <v>3</v>
      </c>
      <c r="L4" s="41"/>
      <c r="M4" s="42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3" t="s">
        <v>5</v>
      </c>
      <c r="L5" s="43"/>
      <c r="M5" s="43"/>
      <c r="N5" s="43"/>
      <c r="O5" s="43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4">
        <v>45176</v>
      </c>
      <c r="L6" s="44"/>
      <c r="M6" s="45"/>
      <c r="N6" s="44"/>
      <c r="O6" s="44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6" t="s">
        <v>18</v>
      </c>
      <c r="L7" s="47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15">
      <c r="A8" s="16">
        <v>1</v>
      </c>
      <c r="B8" s="18" t="s">
        <v>23</v>
      </c>
      <c r="C8" s="18" t="s">
        <v>24</v>
      </c>
      <c r="D8" s="19" t="s">
        <v>25</v>
      </c>
      <c r="E8" s="24" t="s">
        <v>26</v>
      </c>
      <c r="F8" s="20">
        <v>2.95</v>
      </c>
      <c r="G8" s="22">
        <v>106.63</v>
      </c>
      <c r="H8" s="22">
        <v>19.88</v>
      </c>
      <c r="I8" s="22">
        <v>86.75</v>
      </c>
      <c r="J8" s="22">
        <v>8400</v>
      </c>
      <c r="K8" s="48">
        <f>J8*105%</f>
        <v>8820</v>
      </c>
      <c r="L8" s="22">
        <f>J8*G8</f>
        <v>895692</v>
      </c>
      <c r="M8" s="49">
        <f>G8*K8</f>
        <v>940476.6</v>
      </c>
      <c r="N8" s="16" t="s">
        <v>27</v>
      </c>
      <c r="O8" s="16" t="s">
        <v>28</v>
      </c>
    </row>
    <row r="9" s="3" customFormat="1" ht="21.95" customHeight="1" spans="1:15">
      <c r="A9" s="16">
        <v>2</v>
      </c>
      <c r="B9" s="18" t="s">
        <v>23</v>
      </c>
      <c r="C9" s="18" t="s">
        <v>29</v>
      </c>
      <c r="D9" s="19" t="s">
        <v>30</v>
      </c>
      <c r="E9" s="24" t="s">
        <v>26</v>
      </c>
      <c r="F9" s="20">
        <v>2.95</v>
      </c>
      <c r="G9" s="22">
        <v>106.63</v>
      </c>
      <c r="H9" s="22">
        <v>19.88</v>
      </c>
      <c r="I9" s="22">
        <v>86.75</v>
      </c>
      <c r="J9" s="22">
        <v>8610</v>
      </c>
      <c r="K9" s="48">
        <f>J9*105%</f>
        <v>9040.5</v>
      </c>
      <c r="L9" s="22">
        <f>J9*G9</f>
        <v>918084.3</v>
      </c>
      <c r="M9" s="49">
        <f>G9*K9</f>
        <v>963988.515</v>
      </c>
      <c r="N9" s="16" t="s">
        <v>27</v>
      </c>
      <c r="O9" s="16" t="s">
        <v>28</v>
      </c>
    </row>
    <row r="10" s="4" customFormat="1" ht="24.75" customHeight="1" spans="1:15">
      <c r="A10" s="26" t="s">
        <v>31</v>
      </c>
      <c r="B10" s="27" t="s">
        <v>32</v>
      </c>
      <c r="C10" s="28"/>
      <c r="D10" s="28"/>
      <c r="E10" s="28"/>
      <c r="F10" s="29"/>
      <c r="G10" s="30">
        <f>SUM(G8:G9)</f>
        <v>213.26</v>
      </c>
      <c r="H10" s="30">
        <f>SUM(H8:H9)</f>
        <v>39.76</v>
      </c>
      <c r="I10" s="30">
        <f>SUM(I8:I9)</f>
        <v>173.5</v>
      </c>
      <c r="J10" s="50">
        <f>AVERAGE(J8:J9)</f>
        <v>8505</v>
      </c>
      <c r="K10" s="51">
        <f>AVERAGE(K8:K9)</f>
        <v>8930.25</v>
      </c>
      <c r="L10" s="50"/>
      <c r="M10" s="26"/>
      <c r="N10" s="65"/>
      <c r="O10" s="65"/>
    </row>
    <row r="11" s="1" customFormat="1" ht="33.95" customHeight="1" spans="1:15">
      <c r="A11" s="64" t="s">
        <v>33</v>
      </c>
      <c r="B11" s="64"/>
      <c r="C11" s="64"/>
      <c r="D11" s="64"/>
      <c r="E11" s="64"/>
      <c r="F11" s="64"/>
      <c r="G11" s="64"/>
      <c r="H11" s="64"/>
      <c r="I11" s="64"/>
      <c r="J11" s="64"/>
      <c r="K11" s="66"/>
      <c r="L11" s="66"/>
      <c r="M11" s="64"/>
      <c r="N11" s="64"/>
      <c r="O11" s="64"/>
    </row>
    <row r="12" s="1" customFormat="1" ht="15.95" customHeight="1" spans="1: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54"/>
      <c r="L12" s="54"/>
      <c r="M12" s="33"/>
      <c r="N12" s="33"/>
      <c r="O12" s="42"/>
    </row>
    <row r="13" s="1" customFormat="1" spans="1:15">
      <c r="A13" s="34" t="s">
        <v>34</v>
      </c>
      <c r="B13" s="34"/>
      <c r="C13" s="34"/>
      <c r="D13" s="34"/>
      <c r="E13" s="34"/>
      <c r="F13" s="34"/>
      <c r="G13" s="34"/>
      <c r="H13" s="34"/>
      <c r="I13" s="34"/>
      <c r="J13" s="34"/>
      <c r="K13" s="55"/>
      <c r="L13" s="55"/>
      <c r="M13" s="56"/>
      <c r="N13" s="34"/>
      <c r="O13" s="10"/>
    </row>
    <row r="14" s="1" customFormat="1" ht="33" customHeight="1" spans="1:15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57"/>
      <c r="L14" s="57"/>
      <c r="M14" s="35"/>
      <c r="N14" s="35"/>
      <c r="O14" s="10"/>
    </row>
    <row r="15" spans="1:1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59"/>
      <c r="L15" s="59"/>
      <c r="M15" s="60"/>
      <c r="N15" s="36"/>
    </row>
    <row r="16" ht="18.75" spans="1:15">
      <c r="A16" s="37" t="s">
        <v>36</v>
      </c>
      <c r="B16" s="37"/>
      <c r="D16" s="38"/>
      <c r="E16" s="38"/>
      <c r="F16" s="38"/>
      <c r="G16" s="38"/>
      <c r="H16" s="38"/>
      <c r="I16" s="38"/>
      <c r="J16" s="38"/>
      <c r="K16" s="61"/>
      <c r="L16" s="61"/>
      <c r="M16" s="62"/>
      <c r="N16" s="38"/>
      <c r="O16" s="38"/>
    </row>
    <row r="17" ht="18.75" spans="2:15">
      <c r="B17" s="38"/>
      <c r="C17" s="38"/>
      <c r="D17" s="38"/>
      <c r="E17" s="38"/>
      <c r="F17" s="38"/>
      <c r="G17" s="38"/>
      <c r="H17" s="38"/>
      <c r="I17" s="38"/>
      <c r="J17" s="38"/>
      <c r="K17" s="63"/>
      <c r="L17" s="63"/>
      <c r="M17" s="62"/>
      <c r="N17" s="38"/>
      <c r="O17" s="38"/>
    </row>
    <row r="18" ht="18.75" spans="1:15">
      <c r="A18" s="37" t="s">
        <v>37</v>
      </c>
      <c r="B18" s="37"/>
      <c r="C18" s="37"/>
      <c r="D18" s="37"/>
      <c r="E18" s="37"/>
      <c r="F18" s="37"/>
      <c r="H18" s="38"/>
      <c r="I18" s="38"/>
      <c r="J18" s="38"/>
      <c r="K18" s="61"/>
      <c r="L18" s="61"/>
      <c r="M18" s="62"/>
      <c r="O18" s="38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O12"/>
    <mergeCell ref="A13:N13"/>
    <mergeCell ref="A14:N14"/>
    <mergeCell ref="A16:B16"/>
    <mergeCell ref="A18:F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  <ignoredErrors>
    <ignoredError sqref="D8: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3"/>
  <sheetViews>
    <sheetView workbookViewId="0">
      <pane ySplit="7" topLeftCell="A8" activePane="bottomLeft" state="frozen"/>
      <selection/>
      <selection pane="bottomLeft" activeCell="L21" sqref="L21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9"/>
      <c r="L2" s="39"/>
      <c r="M2" s="40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41" t="s">
        <v>3</v>
      </c>
      <c r="L4" s="41"/>
      <c r="M4" s="42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3" t="s">
        <v>5</v>
      </c>
      <c r="L5" s="43"/>
      <c r="M5" s="43"/>
      <c r="N5" s="43"/>
      <c r="O5" s="43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4">
        <v>45176</v>
      </c>
      <c r="L6" s="44"/>
      <c r="M6" s="45"/>
      <c r="N6" s="44"/>
      <c r="O6" s="44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6" t="s">
        <v>18</v>
      </c>
      <c r="L7" s="47" t="s">
        <v>19</v>
      </c>
      <c r="M7" s="15" t="s">
        <v>20</v>
      </c>
      <c r="N7" s="15" t="s">
        <v>21</v>
      </c>
      <c r="O7" s="15" t="s">
        <v>22</v>
      </c>
    </row>
    <row r="8" s="78" customFormat="1" ht="21.95" customHeight="1" spans="1:15">
      <c r="A8" s="79">
        <v>1</v>
      </c>
      <c r="B8" s="17" t="s">
        <v>38</v>
      </c>
      <c r="C8" s="17" t="s">
        <v>39</v>
      </c>
      <c r="D8" s="80" t="s">
        <v>40</v>
      </c>
      <c r="E8" s="17" t="s">
        <v>41</v>
      </c>
      <c r="F8" s="81">
        <v>2.95</v>
      </c>
      <c r="G8" s="82">
        <v>74.88</v>
      </c>
      <c r="H8" s="82">
        <v>17.4</v>
      </c>
      <c r="I8" s="82">
        <v>57.48</v>
      </c>
      <c r="J8" s="82">
        <v>8400</v>
      </c>
      <c r="K8" s="82">
        <f t="shared" ref="K8:K14" si="0">J8*105%</f>
        <v>8820</v>
      </c>
      <c r="L8" s="82">
        <f>J8*G8</f>
        <v>628992</v>
      </c>
      <c r="M8" s="83">
        <f>K8*G8</f>
        <v>660441.6</v>
      </c>
      <c r="N8" s="84" t="s">
        <v>27</v>
      </c>
      <c r="O8" s="84" t="s">
        <v>28</v>
      </c>
    </row>
    <row r="9" s="3" customFormat="1" ht="21.95" customHeight="1" spans="1:15">
      <c r="A9" s="16">
        <v>2</v>
      </c>
      <c r="B9" s="18" t="s">
        <v>38</v>
      </c>
      <c r="C9" s="18" t="s">
        <v>42</v>
      </c>
      <c r="D9" s="19" t="s">
        <v>43</v>
      </c>
      <c r="E9" s="20" t="s">
        <v>41</v>
      </c>
      <c r="F9" s="20">
        <v>2.95</v>
      </c>
      <c r="G9" s="22">
        <v>74.88</v>
      </c>
      <c r="H9" s="22">
        <v>17.4</v>
      </c>
      <c r="I9" s="22">
        <v>57.48</v>
      </c>
      <c r="J9" s="22">
        <v>8246.7</v>
      </c>
      <c r="K9" s="48">
        <f t="shared" si="0"/>
        <v>8659.035</v>
      </c>
      <c r="L9" s="82">
        <f t="shared" ref="L9:L14" si="1">J9*G9</f>
        <v>617512.896</v>
      </c>
      <c r="M9" s="83">
        <f t="shared" ref="M9:M14" si="2">K9*G9</f>
        <v>648388.5408</v>
      </c>
      <c r="N9" s="16" t="s">
        <v>27</v>
      </c>
      <c r="O9" s="16" t="s">
        <v>28</v>
      </c>
    </row>
    <row r="10" s="3" customFormat="1" ht="21.95" customHeight="1" spans="1:15">
      <c r="A10" s="79">
        <v>3</v>
      </c>
      <c r="B10" s="18" t="s">
        <v>38</v>
      </c>
      <c r="C10" s="18" t="s">
        <v>44</v>
      </c>
      <c r="D10" s="19" t="s">
        <v>45</v>
      </c>
      <c r="E10" s="20" t="s">
        <v>41</v>
      </c>
      <c r="F10" s="20">
        <v>2.95</v>
      </c>
      <c r="G10" s="22">
        <v>74.23</v>
      </c>
      <c r="H10" s="22">
        <v>17.25</v>
      </c>
      <c r="I10" s="22">
        <v>56.98</v>
      </c>
      <c r="J10" s="22">
        <v>8246.7</v>
      </c>
      <c r="K10" s="48">
        <f t="shared" si="0"/>
        <v>8659.035</v>
      </c>
      <c r="L10" s="82">
        <f t="shared" si="1"/>
        <v>612152.541</v>
      </c>
      <c r="M10" s="83">
        <f t="shared" si="2"/>
        <v>642760.16805</v>
      </c>
      <c r="N10" s="16" t="s">
        <v>27</v>
      </c>
      <c r="O10" s="16" t="s">
        <v>28</v>
      </c>
    </row>
    <row r="11" s="3" customFormat="1" ht="21.95" customHeight="1" spans="1:15">
      <c r="A11" s="16">
        <v>4</v>
      </c>
      <c r="B11" s="18" t="s">
        <v>38</v>
      </c>
      <c r="C11" s="18" t="s">
        <v>46</v>
      </c>
      <c r="D11" s="19" t="s">
        <v>47</v>
      </c>
      <c r="E11" s="20" t="s">
        <v>41</v>
      </c>
      <c r="F11" s="20">
        <v>2.95</v>
      </c>
      <c r="G11" s="22">
        <v>74.88</v>
      </c>
      <c r="H11" s="22">
        <v>17.4</v>
      </c>
      <c r="I11" s="22">
        <v>57.48</v>
      </c>
      <c r="J11" s="22">
        <v>8246.7</v>
      </c>
      <c r="K11" s="48">
        <f t="shared" si="0"/>
        <v>8659.035</v>
      </c>
      <c r="L11" s="82">
        <f t="shared" si="1"/>
        <v>617512.896</v>
      </c>
      <c r="M11" s="83">
        <f t="shared" si="2"/>
        <v>648388.5408</v>
      </c>
      <c r="N11" s="16" t="s">
        <v>27</v>
      </c>
      <c r="O11" s="16" t="s">
        <v>28</v>
      </c>
    </row>
    <row r="12" s="3" customFormat="1" ht="21.95" customHeight="1" spans="1:15">
      <c r="A12" s="79">
        <v>5</v>
      </c>
      <c r="B12" s="18" t="s">
        <v>38</v>
      </c>
      <c r="C12" s="18" t="s">
        <v>48</v>
      </c>
      <c r="D12" s="19" t="s">
        <v>49</v>
      </c>
      <c r="E12" s="20" t="s">
        <v>41</v>
      </c>
      <c r="F12" s="20">
        <v>2.95</v>
      </c>
      <c r="G12" s="22">
        <v>74.88</v>
      </c>
      <c r="H12" s="22">
        <v>17.4</v>
      </c>
      <c r="I12" s="22">
        <v>57.48</v>
      </c>
      <c r="J12" s="22">
        <v>8246.7</v>
      </c>
      <c r="K12" s="48">
        <f t="shared" si="0"/>
        <v>8659.035</v>
      </c>
      <c r="L12" s="82">
        <f t="shared" si="1"/>
        <v>617512.896</v>
      </c>
      <c r="M12" s="83">
        <f t="shared" si="2"/>
        <v>648388.5408</v>
      </c>
      <c r="N12" s="16" t="s">
        <v>27</v>
      </c>
      <c r="O12" s="16" t="s">
        <v>28</v>
      </c>
    </row>
    <row r="13" s="78" customFormat="1" ht="21.95" customHeight="1" spans="1:15">
      <c r="A13" s="16">
        <v>6</v>
      </c>
      <c r="B13" s="17" t="s">
        <v>38</v>
      </c>
      <c r="C13" s="17" t="s">
        <v>50</v>
      </c>
      <c r="D13" s="80" t="s">
        <v>51</v>
      </c>
      <c r="E13" s="17" t="s">
        <v>41</v>
      </c>
      <c r="F13" s="81">
        <v>2.95</v>
      </c>
      <c r="G13" s="82">
        <v>74.88</v>
      </c>
      <c r="H13" s="82">
        <v>17.4</v>
      </c>
      <c r="I13" s="82">
        <v>57.48</v>
      </c>
      <c r="J13" s="82">
        <v>8707</v>
      </c>
      <c r="K13" s="48">
        <f t="shared" si="0"/>
        <v>9142.35</v>
      </c>
      <c r="L13" s="82">
        <f t="shared" si="1"/>
        <v>651980.16</v>
      </c>
      <c r="M13" s="83">
        <f t="shared" si="2"/>
        <v>684579.168</v>
      </c>
      <c r="N13" s="84" t="s">
        <v>27</v>
      </c>
      <c r="O13" s="84" t="s">
        <v>28</v>
      </c>
    </row>
    <row r="14" s="78" customFormat="1" ht="21.95" customHeight="1" spans="1:15">
      <c r="A14" s="79">
        <v>7</v>
      </c>
      <c r="B14" s="17" t="s">
        <v>38</v>
      </c>
      <c r="C14" s="17" t="s">
        <v>52</v>
      </c>
      <c r="D14" s="80" t="s">
        <v>53</v>
      </c>
      <c r="E14" s="17" t="s">
        <v>41</v>
      </c>
      <c r="F14" s="81">
        <v>2.95</v>
      </c>
      <c r="G14" s="82">
        <v>74.23</v>
      </c>
      <c r="H14" s="82">
        <v>17.25</v>
      </c>
      <c r="I14" s="82">
        <v>56.98</v>
      </c>
      <c r="J14" s="82">
        <v>8431.5</v>
      </c>
      <c r="K14" s="48">
        <f t="shared" si="0"/>
        <v>8853.075</v>
      </c>
      <c r="L14" s="82">
        <f t="shared" si="1"/>
        <v>625870.245</v>
      </c>
      <c r="M14" s="83">
        <f t="shared" si="2"/>
        <v>657163.75725</v>
      </c>
      <c r="N14" s="84" t="s">
        <v>27</v>
      </c>
      <c r="O14" s="84" t="s">
        <v>28</v>
      </c>
    </row>
    <row r="15" s="4" customFormat="1" ht="24.75" customHeight="1" spans="1:15">
      <c r="A15" s="26" t="s">
        <v>31</v>
      </c>
      <c r="B15" s="27" t="s">
        <v>32</v>
      </c>
      <c r="C15" s="28"/>
      <c r="D15" s="28"/>
      <c r="E15" s="28"/>
      <c r="F15" s="29"/>
      <c r="G15" s="30">
        <f>SUM(G8:G14)</f>
        <v>522.86</v>
      </c>
      <c r="H15" s="30">
        <f>SUM(H8:H14)</f>
        <v>121.5</v>
      </c>
      <c r="I15" s="30">
        <f>SUM(I8:I14)</f>
        <v>401.36</v>
      </c>
      <c r="J15" s="50">
        <f>AVERAGE(J8:J14)</f>
        <v>8360.75714285714</v>
      </c>
      <c r="K15" s="51">
        <f>AVERAGE(K8:K14)</f>
        <v>8778.795</v>
      </c>
      <c r="L15" s="50"/>
      <c r="M15" s="26"/>
      <c r="N15" s="65"/>
      <c r="O15" s="65"/>
    </row>
    <row r="16" s="1" customFormat="1" ht="33.95" customHeight="1" spans="1:15">
      <c r="A16" s="64" t="s">
        <v>54</v>
      </c>
      <c r="B16" s="64"/>
      <c r="C16" s="64"/>
      <c r="D16" s="64"/>
      <c r="E16" s="64"/>
      <c r="F16" s="64"/>
      <c r="G16" s="64"/>
      <c r="H16" s="64"/>
      <c r="I16" s="64"/>
      <c r="J16" s="64"/>
      <c r="K16" s="66"/>
      <c r="L16" s="66"/>
      <c r="M16" s="64"/>
      <c r="N16" s="64"/>
      <c r="O16" s="64"/>
    </row>
    <row r="17" s="1" customFormat="1" ht="15.95" customHeight="1" spans="1: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54"/>
      <c r="L17" s="54"/>
      <c r="M17" s="33"/>
      <c r="N17" s="33"/>
      <c r="O17" s="42"/>
    </row>
    <row r="18" s="1" customFormat="1" spans="1:15">
      <c r="A18" s="34" t="s">
        <v>34</v>
      </c>
      <c r="B18" s="34"/>
      <c r="C18" s="34"/>
      <c r="D18" s="34"/>
      <c r="E18" s="34"/>
      <c r="F18" s="34"/>
      <c r="G18" s="34"/>
      <c r="H18" s="34"/>
      <c r="I18" s="34"/>
      <c r="J18" s="34"/>
      <c r="K18" s="55"/>
      <c r="L18" s="55"/>
      <c r="M18" s="56"/>
      <c r="N18" s="34"/>
      <c r="O18" s="10"/>
    </row>
    <row r="19" s="1" customFormat="1" ht="33" customHeight="1" spans="1:15">
      <c r="A19" s="35" t="s">
        <v>35</v>
      </c>
      <c r="B19" s="35"/>
      <c r="C19" s="35"/>
      <c r="D19" s="35"/>
      <c r="E19" s="35"/>
      <c r="F19" s="35"/>
      <c r="G19" s="35"/>
      <c r="H19" s="35"/>
      <c r="I19" s="35"/>
      <c r="J19" s="35"/>
      <c r="K19" s="57"/>
      <c r="L19" s="57"/>
      <c r="M19" s="58"/>
      <c r="N19" s="35"/>
      <c r="O19" s="10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59"/>
      <c r="L20" s="59"/>
      <c r="M20" s="60"/>
      <c r="N20" s="36"/>
    </row>
    <row r="21" ht="18.75" spans="1:15">
      <c r="A21" s="37" t="s">
        <v>36</v>
      </c>
      <c r="B21" s="37"/>
      <c r="D21" s="38"/>
      <c r="E21" s="38"/>
      <c r="F21" s="38"/>
      <c r="G21" s="38"/>
      <c r="H21" s="38"/>
      <c r="I21" s="38"/>
      <c r="J21" s="38"/>
      <c r="K21" s="61"/>
      <c r="L21" s="61"/>
      <c r="M21" s="62"/>
      <c r="N21" s="38"/>
      <c r="O21" s="38"/>
    </row>
    <row r="22" ht="18.75" spans="2:15">
      <c r="B22" s="38"/>
      <c r="C22" s="38"/>
      <c r="D22" s="38"/>
      <c r="E22" s="38"/>
      <c r="F22" s="38"/>
      <c r="G22" s="38"/>
      <c r="H22" s="38"/>
      <c r="I22" s="38"/>
      <c r="J22" s="38"/>
      <c r="K22" s="63"/>
      <c r="L22" s="63"/>
      <c r="M22" s="62"/>
      <c r="N22" s="38"/>
      <c r="O22" s="38"/>
    </row>
    <row r="23" ht="18.75" spans="1:15">
      <c r="A23" s="37" t="s">
        <v>37</v>
      </c>
      <c r="B23" s="37"/>
      <c r="C23" s="37"/>
      <c r="D23" s="37"/>
      <c r="E23" s="37"/>
      <c r="F23" s="37"/>
      <c r="H23" s="38"/>
      <c r="I23" s="38"/>
      <c r="J23" s="38"/>
      <c r="K23" s="61"/>
      <c r="L23" s="61"/>
      <c r="M23" s="62"/>
      <c r="O23" s="38"/>
    </row>
  </sheetData>
  <autoFilter ref="A7:N16">
    <extLst/>
  </autoFilter>
  <mergeCells count="12">
    <mergeCell ref="B2:O2"/>
    <mergeCell ref="K4:O4"/>
    <mergeCell ref="K5:O5"/>
    <mergeCell ref="A6:H6"/>
    <mergeCell ref="K6:O6"/>
    <mergeCell ref="B15:F15"/>
    <mergeCell ref="A16:O16"/>
    <mergeCell ref="A17:O17"/>
    <mergeCell ref="A18:N18"/>
    <mergeCell ref="A19:N19"/>
    <mergeCell ref="A21:B21"/>
    <mergeCell ref="A23:F23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72" man="1"/>
  </colBreaks>
  <ignoredErrors>
    <ignoredError sqref="D8:D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U20"/>
  <sheetViews>
    <sheetView workbookViewId="0">
      <pane ySplit="7" topLeftCell="A8" activePane="bottomLeft" state="frozen"/>
      <selection/>
      <selection pane="bottomLeft" activeCell="A17" sqref="$A17:$XFD1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1" s="67" customFormat="1" spans="1:15">
      <c r="A1" s="68"/>
      <c r="B1" s="68"/>
      <c r="C1" s="68"/>
      <c r="D1" s="68"/>
      <c r="E1" s="68"/>
      <c r="F1" s="68"/>
      <c r="G1" s="68"/>
      <c r="H1" s="68"/>
      <c r="I1" s="68"/>
      <c r="J1" s="68"/>
      <c r="N1" s="68"/>
      <c r="O1" s="68"/>
    </row>
    <row r="2" s="1" customFormat="1" ht="20.25" spans="1:15">
      <c r="A2" s="10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71"/>
      <c r="L2" s="71"/>
      <c r="M2" s="69"/>
      <c r="N2" s="69"/>
      <c r="O2" s="69"/>
    </row>
    <row r="3" s="1" customFormat="1" spans="1:15">
      <c r="A3" s="10"/>
      <c r="B3" s="10"/>
      <c r="C3" s="10"/>
      <c r="D3" s="10"/>
      <c r="E3" s="10"/>
      <c r="F3" s="10"/>
      <c r="G3" s="10"/>
      <c r="H3" s="10"/>
      <c r="I3" s="10"/>
      <c r="J3" s="10"/>
      <c r="K3" s="72"/>
      <c r="L3" s="72"/>
      <c r="M3" s="73"/>
      <c r="N3" s="10"/>
      <c r="O3" s="10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41" t="s">
        <v>3</v>
      </c>
      <c r="L4" s="41"/>
      <c r="M4" s="42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3" t="s">
        <v>5</v>
      </c>
      <c r="L5" s="43"/>
      <c r="M5" s="43"/>
      <c r="N5" s="43"/>
      <c r="O5" s="43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4">
        <v>45176</v>
      </c>
      <c r="L6" s="44"/>
      <c r="M6" s="45"/>
      <c r="N6" s="44"/>
      <c r="O6" s="44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55</v>
      </c>
      <c r="K7" s="46" t="s">
        <v>56</v>
      </c>
      <c r="L7" s="47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21">
      <c r="A8" s="16">
        <v>1</v>
      </c>
      <c r="B8" s="70" t="s">
        <v>57</v>
      </c>
      <c r="C8" s="70" t="s">
        <v>58</v>
      </c>
      <c r="D8" s="19" t="s">
        <v>47</v>
      </c>
      <c r="E8" s="20" t="s">
        <v>26</v>
      </c>
      <c r="F8" s="20">
        <v>2.95</v>
      </c>
      <c r="G8" s="49">
        <v>96.08</v>
      </c>
      <c r="H8" s="49">
        <v>17.91</v>
      </c>
      <c r="I8" s="49">
        <v>78.17</v>
      </c>
      <c r="J8" s="49">
        <v>8400</v>
      </c>
      <c r="K8" s="48">
        <f>J8*105%</f>
        <v>8820</v>
      </c>
      <c r="L8" s="49">
        <f>J8*G8</f>
        <v>807072</v>
      </c>
      <c r="M8" s="49">
        <f>G8*K8</f>
        <v>847425.6</v>
      </c>
      <c r="N8" s="16" t="s">
        <v>27</v>
      </c>
      <c r="O8" s="16" t="s">
        <v>28</v>
      </c>
      <c r="S8" s="75"/>
      <c r="U8" s="76"/>
    </row>
    <row r="9" s="3" customFormat="1" ht="21.95" customHeight="1" spans="1:21">
      <c r="A9" s="16">
        <v>2</v>
      </c>
      <c r="B9" s="70" t="s">
        <v>57</v>
      </c>
      <c r="C9" s="70" t="s">
        <v>59</v>
      </c>
      <c r="D9" s="19" t="s">
        <v>51</v>
      </c>
      <c r="E9" s="20" t="s">
        <v>26</v>
      </c>
      <c r="F9" s="20">
        <v>2.95</v>
      </c>
      <c r="G9" s="49">
        <v>106.63</v>
      </c>
      <c r="H9" s="49">
        <v>19.88</v>
      </c>
      <c r="I9" s="49">
        <v>86.75</v>
      </c>
      <c r="J9" s="49">
        <v>8600</v>
      </c>
      <c r="K9" s="48">
        <f>J9*105%</f>
        <v>9030</v>
      </c>
      <c r="L9" s="49">
        <f>J9*G9</f>
        <v>917018</v>
      </c>
      <c r="M9" s="49">
        <f>G9*K9</f>
        <v>962868.9</v>
      </c>
      <c r="N9" s="16" t="s">
        <v>27</v>
      </c>
      <c r="O9" s="16" t="s">
        <v>28</v>
      </c>
      <c r="S9" s="75"/>
      <c r="U9" s="76"/>
    </row>
    <row r="10" s="3" customFormat="1" ht="21.95" customHeight="1" spans="1:21">
      <c r="A10" s="16">
        <v>3</v>
      </c>
      <c r="B10" s="70" t="s">
        <v>57</v>
      </c>
      <c r="C10" s="70" t="s">
        <v>60</v>
      </c>
      <c r="D10" s="19" t="s">
        <v>61</v>
      </c>
      <c r="E10" s="20" t="s">
        <v>26</v>
      </c>
      <c r="F10" s="20">
        <v>2.95</v>
      </c>
      <c r="G10" s="49">
        <v>106.63</v>
      </c>
      <c r="H10" s="49">
        <v>19.88</v>
      </c>
      <c r="I10" s="49">
        <v>86.75</v>
      </c>
      <c r="J10" s="49">
        <v>8700</v>
      </c>
      <c r="K10" s="48">
        <f>J10*105%</f>
        <v>9135</v>
      </c>
      <c r="L10" s="49">
        <f>J10*G10</f>
        <v>927681</v>
      </c>
      <c r="M10" s="49">
        <f>G10*K10</f>
        <v>974065.05</v>
      </c>
      <c r="N10" s="16" t="s">
        <v>27</v>
      </c>
      <c r="O10" s="16" t="s">
        <v>28</v>
      </c>
      <c r="S10" s="75"/>
      <c r="U10" s="76"/>
    </row>
    <row r="11" s="3" customFormat="1" ht="21.95" customHeight="1" spans="1:21">
      <c r="A11" s="16">
        <v>4</v>
      </c>
      <c r="B11" s="70" t="s">
        <v>57</v>
      </c>
      <c r="C11" s="70" t="s">
        <v>62</v>
      </c>
      <c r="D11" s="19" t="s">
        <v>63</v>
      </c>
      <c r="E11" s="20" t="s">
        <v>26</v>
      </c>
      <c r="F11" s="20">
        <v>2.95</v>
      </c>
      <c r="G11" s="49">
        <v>96.08</v>
      </c>
      <c r="H11" s="49">
        <v>17.91</v>
      </c>
      <c r="I11" s="49">
        <v>78.17</v>
      </c>
      <c r="J11" s="49">
        <v>8600</v>
      </c>
      <c r="K11" s="48">
        <f>J11*105%</f>
        <v>9030</v>
      </c>
      <c r="L11" s="49">
        <f>J11*G11</f>
        <v>826288</v>
      </c>
      <c r="M11" s="49">
        <f>G11*K11</f>
        <v>867602.4</v>
      </c>
      <c r="N11" s="16" t="s">
        <v>27</v>
      </c>
      <c r="O11" s="16" t="s">
        <v>28</v>
      </c>
      <c r="S11" s="75"/>
      <c r="U11" s="76"/>
    </row>
    <row r="12" s="4" customFormat="1" ht="24.75" customHeight="1" spans="1:18">
      <c r="A12" s="26" t="s">
        <v>31</v>
      </c>
      <c r="B12" s="27" t="s">
        <v>32</v>
      </c>
      <c r="C12" s="28"/>
      <c r="D12" s="28"/>
      <c r="E12" s="28"/>
      <c r="F12" s="29"/>
      <c r="G12" s="30">
        <f>SUM(G8:G11)</f>
        <v>405.42</v>
      </c>
      <c r="H12" s="30">
        <f>SUM(H8:H11)</f>
        <v>75.58</v>
      </c>
      <c r="I12" s="30">
        <f>SUM(I8:I11)</f>
        <v>329.84</v>
      </c>
      <c r="J12" s="50">
        <f>AVERAGE(J8:J11)</f>
        <v>8575</v>
      </c>
      <c r="K12" s="48">
        <f>J12*105%</f>
        <v>9003.75</v>
      </c>
      <c r="L12" s="50"/>
      <c r="M12" s="26"/>
      <c r="N12" s="65"/>
      <c r="O12" s="65"/>
      <c r="R12" s="77"/>
    </row>
    <row r="13" s="1" customFormat="1" ht="33.95" customHeight="1" spans="1:15">
      <c r="A13" s="64" t="s">
        <v>64</v>
      </c>
      <c r="B13" s="64"/>
      <c r="C13" s="64"/>
      <c r="D13" s="64"/>
      <c r="E13" s="64"/>
      <c r="F13" s="64"/>
      <c r="G13" s="64"/>
      <c r="H13" s="64"/>
      <c r="I13" s="64"/>
      <c r="J13" s="64"/>
      <c r="K13" s="66"/>
      <c r="L13" s="66"/>
      <c r="M13" s="64"/>
      <c r="N13" s="64"/>
      <c r="O13" s="64"/>
    </row>
    <row r="14" s="1" customFormat="1" ht="15.95" customHeight="1" spans="1:16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54"/>
      <c r="L14" s="54"/>
      <c r="M14" s="33"/>
      <c r="N14" s="33"/>
      <c r="O14" s="42"/>
      <c r="P14" s="74"/>
    </row>
    <row r="15" s="1" customFormat="1" spans="1:15">
      <c r="A15" s="34" t="s">
        <v>34</v>
      </c>
      <c r="B15" s="34"/>
      <c r="C15" s="34"/>
      <c r="D15" s="34"/>
      <c r="E15" s="34"/>
      <c r="F15" s="34"/>
      <c r="G15" s="34"/>
      <c r="H15" s="34"/>
      <c r="I15" s="34"/>
      <c r="J15" s="34"/>
      <c r="K15" s="55"/>
      <c r="L15" s="55"/>
      <c r="M15" s="56"/>
      <c r="N15" s="34"/>
      <c r="O15" s="10"/>
    </row>
    <row r="16" s="1" customFormat="1" ht="33" customHeight="1" spans="1:15">
      <c r="A16" s="35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57"/>
      <c r="L16" s="57"/>
      <c r="M16" s="58"/>
      <c r="N16" s="35"/>
      <c r="O16" s="10"/>
    </row>
    <row r="17" spans="1:1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59"/>
      <c r="L17" s="59"/>
      <c r="M17" s="60"/>
      <c r="N17" s="36"/>
    </row>
    <row r="18" ht="18.75" spans="1:15">
      <c r="A18" s="37" t="s">
        <v>36</v>
      </c>
      <c r="B18" s="37"/>
      <c r="D18" s="38"/>
      <c r="E18" s="38"/>
      <c r="F18" s="38"/>
      <c r="G18" s="38"/>
      <c r="H18" s="38"/>
      <c r="I18" s="38"/>
      <c r="J18" s="38"/>
      <c r="K18" s="61"/>
      <c r="L18" s="61"/>
      <c r="M18" s="62"/>
      <c r="N18" s="38"/>
      <c r="O18" s="38"/>
    </row>
    <row r="19" ht="18.75" spans="2:15">
      <c r="B19" s="38"/>
      <c r="C19" s="38"/>
      <c r="D19" s="38"/>
      <c r="E19" s="38"/>
      <c r="F19" s="38"/>
      <c r="G19" s="38"/>
      <c r="H19" s="38"/>
      <c r="I19" s="38"/>
      <c r="J19" s="38"/>
      <c r="K19" s="63"/>
      <c r="L19" s="63"/>
      <c r="M19" s="62"/>
      <c r="N19" s="38"/>
      <c r="O19" s="38"/>
    </row>
    <row r="20" ht="18.75" spans="1:15">
      <c r="A20" s="37" t="s">
        <v>37</v>
      </c>
      <c r="B20" s="37"/>
      <c r="C20" s="37"/>
      <c r="D20" s="37"/>
      <c r="E20" s="37"/>
      <c r="F20" s="37"/>
      <c r="H20" s="38"/>
      <c r="I20" s="38"/>
      <c r="J20" s="38"/>
      <c r="K20" s="61"/>
      <c r="L20" s="61"/>
      <c r="M20" s="62"/>
      <c r="O20" s="38"/>
    </row>
  </sheetData>
  <autoFilter ref="A7:N13">
    <extLst/>
  </autoFilter>
  <mergeCells count="12">
    <mergeCell ref="B2:O2"/>
    <mergeCell ref="K4:O4"/>
    <mergeCell ref="K5:O5"/>
    <mergeCell ref="A6:H6"/>
    <mergeCell ref="K6:O6"/>
    <mergeCell ref="B12:F12"/>
    <mergeCell ref="A13:O13"/>
    <mergeCell ref="A14:P14"/>
    <mergeCell ref="A15:N15"/>
    <mergeCell ref="A16:N16"/>
    <mergeCell ref="A18:B18"/>
    <mergeCell ref="A20:F20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9" man="1"/>
  </colBreaks>
  <ignoredErrors>
    <ignoredError sqref="D8: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U18"/>
  <sheetViews>
    <sheetView workbookViewId="0">
      <pane ySplit="7" topLeftCell="A8" activePane="bottomLeft" state="frozen"/>
      <selection/>
      <selection pane="bottomLeft" activeCell="A15" sqref="$A15:$XFD15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1" s="67" customFormat="1" spans="1:15">
      <c r="A1" s="68"/>
      <c r="B1" s="68"/>
      <c r="C1" s="68"/>
      <c r="D1" s="68"/>
      <c r="E1" s="68"/>
      <c r="F1" s="68"/>
      <c r="G1" s="68"/>
      <c r="H1" s="68"/>
      <c r="I1" s="68"/>
      <c r="J1" s="68"/>
      <c r="N1" s="68"/>
      <c r="O1" s="68"/>
    </row>
    <row r="2" s="1" customFormat="1" ht="20.25" spans="1:15">
      <c r="A2" s="10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71"/>
      <c r="L2" s="71"/>
      <c r="M2" s="69"/>
      <c r="N2" s="69"/>
      <c r="O2" s="69"/>
    </row>
    <row r="3" s="1" customFormat="1" spans="1:15">
      <c r="A3" s="10"/>
      <c r="B3" s="10"/>
      <c r="C3" s="10"/>
      <c r="D3" s="10"/>
      <c r="E3" s="10"/>
      <c r="F3" s="10"/>
      <c r="G3" s="10"/>
      <c r="H3" s="10"/>
      <c r="I3" s="10"/>
      <c r="J3" s="10"/>
      <c r="K3" s="72"/>
      <c r="L3" s="72"/>
      <c r="M3" s="73"/>
      <c r="N3" s="10"/>
      <c r="O3" s="10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41" t="s">
        <v>3</v>
      </c>
      <c r="L4" s="41"/>
      <c r="M4" s="42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3" t="s">
        <v>5</v>
      </c>
      <c r="L5" s="43"/>
      <c r="M5" s="43"/>
      <c r="N5" s="43"/>
      <c r="O5" s="43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4">
        <v>45176</v>
      </c>
      <c r="L6" s="44"/>
      <c r="M6" s="45"/>
      <c r="N6" s="44"/>
      <c r="O6" s="44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55</v>
      </c>
      <c r="K7" s="46" t="s">
        <v>56</v>
      </c>
      <c r="L7" s="47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21">
      <c r="A8" s="16">
        <v>1</v>
      </c>
      <c r="B8" s="70" t="s">
        <v>65</v>
      </c>
      <c r="C8" s="24" t="s">
        <v>66</v>
      </c>
      <c r="D8" s="19" t="s">
        <v>51</v>
      </c>
      <c r="E8" s="20" t="s">
        <v>26</v>
      </c>
      <c r="F8" s="20">
        <v>2.95</v>
      </c>
      <c r="G8" s="49">
        <v>96.08</v>
      </c>
      <c r="H8" s="49">
        <v>17.91</v>
      </c>
      <c r="I8" s="49">
        <v>78.17</v>
      </c>
      <c r="J8" s="49">
        <v>8700</v>
      </c>
      <c r="K8" s="48">
        <f>J8*105%</f>
        <v>9135</v>
      </c>
      <c r="L8" s="49">
        <f>J8*G8</f>
        <v>835896</v>
      </c>
      <c r="M8" s="49">
        <f>G8*K8</f>
        <v>877690.8</v>
      </c>
      <c r="N8" s="16" t="s">
        <v>27</v>
      </c>
      <c r="O8" s="16" t="s">
        <v>28</v>
      </c>
      <c r="S8" s="75"/>
      <c r="U8" s="76"/>
    </row>
    <row r="9" s="3" customFormat="1" ht="21.95" customHeight="1" spans="1:21">
      <c r="A9" s="16">
        <v>2</v>
      </c>
      <c r="B9" s="70" t="s">
        <v>65</v>
      </c>
      <c r="C9" s="24" t="s">
        <v>67</v>
      </c>
      <c r="D9" s="19" t="s">
        <v>61</v>
      </c>
      <c r="E9" s="20" t="s">
        <v>26</v>
      </c>
      <c r="F9" s="20">
        <v>2.95</v>
      </c>
      <c r="G9" s="49">
        <v>96.08</v>
      </c>
      <c r="H9" s="49">
        <v>17.91</v>
      </c>
      <c r="I9" s="49">
        <v>78.17</v>
      </c>
      <c r="J9" s="49">
        <v>8700</v>
      </c>
      <c r="K9" s="48">
        <f>J9*105%</f>
        <v>9135</v>
      </c>
      <c r="L9" s="49">
        <f>J9*G9</f>
        <v>835896</v>
      </c>
      <c r="M9" s="49">
        <f>G9*K9</f>
        <v>877690.8</v>
      </c>
      <c r="N9" s="16" t="s">
        <v>27</v>
      </c>
      <c r="O9" s="16" t="s">
        <v>28</v>
      </c>
      <c r="S9" s="75"/>
      <c r="U9" s="76"/>
    </row>
    <row r="10" s="4" customFormat="1" ht="24.75" customHeight="1" spans="1:18">
      <c r="A10" s="26" t="s">
        <v>31</v>
      </c>
      <c r="B10" s="27" t="s">
        <v>32</v>
      </c>
      <c r="C10" s="28"/>
      <c r="D10" s="28"/>
      <c r="E10" s="28"/>
      <c r="F10" s="29"/>
      <c r="G10" s="30">
        <f>SUM(G8:G9)</f>
        <v>192.16</v>
      </c>
      <c r="H10" s="30">
        <f>SUM(H8:H9)</f>
        <v>35.82</v>
      </c>
      <c r="I10" s="30">
        <f>SUM(I8:I9)</f>
        <v>156.34</v>
      </c>
      <c r="J10" s="50">
        <f>AVERAGE(J8:J9)</f>
        <v>8700</v>
      </c>
      <c r="K10" s="48">
        <f>J10*105%</f>
        <v>9135</v>
      </c>
      <c r="L10" s="50"/>
      <c r="M10" s="26"/>
      <c r="N10" s="65"/>
      <c r="O10" s="65"/>
      <c r="R10" s="77"/>
    </row>
    <row r="11" s="1" customFormat="1" ht="33.95" customHeight="1" spans="1:15">
      <c r="A11" s="64" t="s">
        <v>68</v>
      </c>
      <c r="B11" s="64"/>
      <c r="C11" s="64"/>
      <c r="D11" s="64"/>
      <c r="E11" s="64"/>
      <c r="F11" s="64"/>
      <c r="G11" s="64"/>
      <c r="H11" s="64"/>
      <c r="I11" s="64"/>
      <c r="J11" s="64"/>
      <c r="K11" s="66"/>
      <c r="L11" s="66"/>
      <c r="M11" s="64"/>
      <c r="N11" s="64"/>
      <c r="O11" s="64"/>
    </row>
    <row r="12" s="1" customFormat="1" ht="15.95" customHeight="1" spans="1:16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54"/>
      <c r="L12" s="54"/>
      <c r="M12" s="33"/>
      <c r="N12" s="33"/>
      <c r="O12" s="42"/>
      <c r="P12" s="74"/>
    </row>
    <row r="13" s="1" customFormat="1" spans="1:15">
      <c r="A13" s="34" t="s">
        <v>34</v>
      </c>
      <c r="B13" s="34"/>
      <c r="C13" s="34"/>
      <c r="D13" s="34"/>
      <c r="E13" s="34"/>
      <c r="F13" s="34"/>
      <c r="G13" s="34"/>
      <c r="H13" s="34"/>
      <c r="I13" s="34"/>
      <c r="J13" s="34"/>
      <c r="K13" s="55"/>
      <c r="L13" s="55"/>
      <c r="M13" s="56"/>
      <c r="N13" s="34"/>
      <c r="O13" s="10"/>
    </row>
    <row r="14" s="1" customFormat="1" ht="33" customHeight="1" spans="1:15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57"/>
      <c r="L14" s="57"/>
      <c r="M14" s="58"/>
      <c r="N14" s="35"/>
      <c r="O14" s="10"/>
    </row>
    <row r="15" spans="1:1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59"/>
      <c r="L15" s="59"/>
      <c r="M15" s="60"/>
      <c r="N15" s="36"/>
    </row>
    <row r="16" ht="18.75" spans="1:15">
      <c r="A16" s="37" t="s">
        <v>36</v>
      </c>
      <c r="B16" s="37"/>
      <c r="D16" s="38"/>
      <c r="E16" s="38"/>
      <c r="F16" s="38"/>
      <c r="G16" s="38"/>
      <c r="H16" s="38"/>
      <c r="I16" s="38"/>
      <c r="J16" s="38"/>
      <c r="K16" s="61"/>
      <c r="L16" s="61"/>
      <c r="M16" s="62"/>
      <c r="N16" s="38"/>
      <c r="O16" s="38"/>
    </row>
    <row r="17" ht="18.75" spans="2:15">
      <c r="B17" s="38"/>
      <c r="C17" s="38"/>
      <c r="D17" s="38"/>
      <c r="E17" s="38"/>
      <c r="F17" s="38"/>
      <c r="G17" s="38"/>
      <c r="H17" s="38"/>
      <c r="I17" s="38"/>
      <c r="J17" s="38"/>
      <c r="K17" s="63"/>
      <c r="L17" s="63"/>
      <c r="M17" s="62"/>
      <c r="N17" s="38"/>
      <c r="O17" s="38"/>
    </row>
    <row r="18" ht="18.75" spans="1:15">
      <c r="A18" s="37" t="s">
        <v>37</v>
      </c>
      <c r="B18" s="37"/>
      <c r="C18" s="37"/>
      <c r="D18" s="37"/>
      <c r="E18" s="37"/>
      <c r="F18" s="37"/>
      <c r="H18" s="38"/>
      <c r="I18" s="38"/>
      <c r="J18" s="38"/>
      <c r="K18" s="61"/>
      <c r="L18" s="61"/>
      <c r="M18" s="62"/>
      <c r="O18" s="38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P12"/>
    <mergeCell ref="A13:N13"/>
    <mergeCell ref="A14:N14"/>
    <mergeCell ref="A16:B16"/>
    <mergeCell ref="A18:F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  <ignoredErrors>
    <ignoredError sqref="D8:D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5"/>
  <sheetViews>
    <sheetView workbookViewId="0">
      <pane ySplit="7" topLeftCell="A8" activePane="bottomLeft" state="frozen"/>
      <selection/>
      <selection pane="bottomLeft" activeCell="A22" sqref="$A22:$XFD22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9"/>
      <c r="L2" s="39"/>
      <c r="M2" s="40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41" t="s">
        <v>3</v>
      </c>
      <c r="L4" s="41"/>
      <c r="M4" s="42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3" t="s">
        <v>5</v>
      </c>
      <c r="L5" s="43"/>
      <c r="M5" s="43"/>
      <c r="N5" s="43"/>
      <c r="O5" s="43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4">
        <v>45176</v>
      </c>
      <c r="L6" s="44"/>
      <c r="M6" s="45"/>
      <c r="N6" s="44"/>
      <c r="O6" s="44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6" t="s">
        <v>18</v>
      </c>
      <c r="L7" s="47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15">
      <c r="A8" s="16">
        <v>1</v>
      </c>
      <c r="B8" s="18" t="s">
        <v>69</v>
      </c>
      <c r="C8" s="18" t="s">
        <v>70</v>
      </c>
      <c r="D8" s="19" t="s">
        <v>71</v>
      </c>
      <c r="E8" s="20" t="s">
        <v>72</v>
      </c>
      <c r="F8" s="21">
        <v>2.95</v>
      </c>
      <c r="G8" s="22">
        <v>54.06</v>
      </c>
      <c r="H8" s="22">
        <v>12.59</v>
      </c>
      <c r="I8" s="22">
        <v>41.47</v>
      </c>
      <c r="J8" s="22">
        <v>8032.5</v>
      </c>
      <c r="K8" s="48">
        <f t="shared" ref="K8:K16" si="0">J8*105%</f>
        <v>8434.125</v>
      </c>
      <c r="L8" s="22">
        <f>J8*G8</f>
        <v>434236.95</v>
      </c>
      <c r="M8" s="49">
        <f>G8*K8</f>
        <v>455948.7975</v>
      </c>
      <c r="N8" s="16" t="s">
        <v>27</v>
      </c>
      <c r="O8" s="16" t="s">
        <v>28</v>
      </c>
    </row>
    <row r="9" s="3" customFormat="1" ht="21.95" customHeight="1" spans="1:15">
      <c r="A9" s="16">
        <v>2</v>
      </c>
      <c r="B9" s="18" t="s">
        <v>69</v>
      </c>
      <c r="C9" s="18" t="s">
        <v>73</v>
      </c>
      <c r="D9" s="19" t="s">
        <v>71</v>
      </c>
      <c r="E9" s="20" t="s">
        <v>72</v>
      </c>
      <c r="F9" s="21">
        <v>2.95</v>
      </c>
      <c r="G9" s="22">
        <v>54.06</v>
      </c>
      <c r="H9" s="22">
        <v>12.59</v>
      </c>
      <c r="I9" s="22">
        <v>41.47</v>
      </c>
      <c r="J9" s="22">
        <v>8032.5</v>
      </c>
      <c r="K9" s="48">
        <f t="shared" si="0"/>
        <v>8434.125</v>
      </c>
      <c r="L9" s="22">
        <f t="shared" ref="L9:L15" si="1">J9*G9</f>
        <v>434236.95</v>
      </c>
      <c r="M9" s="49">
        <f t="shared" ref="M9:M16" si="2">G9*K9</f>
        <v>455948.7975</v>
      </c>
      <c r="N9" s="16" t="s">
        <v>27</v>
      </c>
      <c r="O9" s="16" t="s">
        <v>28</v>
      </c>
    </row>
    <row r="10" s="3" customFormat="1" ht="21.95" customHeight="1" spans="1:15">
      <c r="A10" s="16">
        <v>3</v>
      </c>
      <c r="B10" s="18" t="s">
        <v>69</v>
      </c>
      <c r="C10" s="18" t="s">
        <v>74</v>
      </c>
      <c r="D10" s="19" t="s">
        <v>71</v>
      </c>
      <c r="E10" s="20" t="s">
        <v>72</v>
      </c>
      <c r="F10" s="21">
        <v>2.95</v>
      </c>
      <c r="G10" s="22">
        <v>55.62</v>
      </c>
      <c r="H10" s="22">
        <v>12.95</v>
      </c>
      <c r="I10" s="22">
        <v>42.67</v>
      </c>
      <c r="J10" s="22">
        <v>8121.75</v>
      </c>
      <c r="K10" s="48">
        <f t="shared" si="0"/>
        <v>8527.8375</v>
      </c>
      <c r="L10" s="22">
        <f t="shared" si="1"/>
        <v>451731.735</v>
      </c>
      <c r="M10" s="49">
        <f t="shared" si="2"/>
        <v>474318.32175</v>
      </c>
      <c r="N10" s="16" t="s">
        <v>27</v>
      </c>
      <c r="O10" s="16" t="s">
        <v>28</v>
      </c>
    </row>
    <row r="11" s="3" customFormat="1" ht="21.95" customHeight="1" spans="1:15">
      <c r="A11" s="16">
        <v>4</v>
      </c>
      <c r="B11" s="18" t="s">
        <v>69</v>
      </c>
      <c r="C11" s="18" t="s">
        <v>75</v>
      </c>
      <c r="D11" s="19" t="s">
        <v>25</v>
      </c>
      <c r="E11" s="20" t="s">
        <v>72</v>
      </c>
      <c r="F11" s="21">
        <v>2.95</v>
      </c>
      <c r="G11" s="22">
        <v>55.62</v>
      </c>
      <c r="H11" s="22">
        <v>12.95</v>
      </c>
      <c r="I11" s="22">
        <v>42.67</v>
      </c>
      <c r="J11" s="22">
        <v>8121.75</v>
      </c>
      <c r="K11" s="48">
        <f t="shared" si="0"/>
        <v>8527.8375</v>
      </c>
      <c r="L11" s="22">
        <f t="shared" si="1"/>
        <v>451731.735</v>
      </c>
      <c r="M11" s="49">
        <f t="shared" si="2"/>
        <v>474318.32175</v>
      </c>
      <c r="N11" s="16" t="s">
        <v>27</v>
      </c>
      <c r="O11" s="16" t="s">
        <v>28</v>
      </c>
    </row>
    <row r="12" s="3" customFormat="1" ht="21.95" customHeight="1" spans="1:15">
      <c r="A12" s="16">
        <v>5</v>
      </c>
      <c r="B12" s="18" t="s">
        <v>69</v>
      </c>
      <c r="C12" s="18" t="s">
        <v>76</v>
      </c>
      <c r="D12" s="19" t="s">
        <v>43</v>
      </c>
      <c r="E12" s="20" t="s">
        <v>72</v>
      </c>
      <c r="F12" s="20">
        <v>2.95</v>
      </c>
      <c r="G12" s="22">
        <v>54.06</v>
      </c>
      <c r="H12" s="22">
        <v>12.59</v>
      </c>
      <c r="I12" s="22">
        <v>41.47</v>
      </c>
      <c r="J12" s="22">
        <v>8121.75</v>
      </c>
      <c r="K12" s="48">
        <f t="shared" si="0"/>
        <v>8527.8375</v>
      </c>
      <c r="L12" s="22">
        <f t="shared" si="1"/>
        <v>439061.805</v>
      </c>
      <c r="M12" s="49">
        <f t="shared" si="2"/>
        <v>461014.89525</v>
      </c>
      <c r="N12" s="16" t="s">
        <v>27</v>
      </c>
      <c r="O12" s="16" t="s">
        <v>28</v>
      </c>
    </row>
    <row r="13" s="3" customFormat="1" ht="21.95" customHeight="1" spans="1:15">
      <c r="A13" s="16">
        <v>6</v>
      </c>
      <c r="B13" s="18" t="s">
        <v>69</v>
      </c>
      <c r="C13" s="18" t="s">
        <v>77</v>
      </c>
      <c r="D13" s="19" t="s">
        <v>45</v>
      </c>
      <c r="E13" s="20" t="s">
        <v>72</v>
      </c>
      <c r="F13" s="20">
        <v>2.95</v>
      </c>
      <c r="G13" s="22">
        <v>54.06</v>
      </c>
      <c r="H13" s="22">
        <v>12.59</v>
      </c>
      <c r="I13" s="22">
        <v>41.47</v>
      </c>
      <c r="J13" s="22">
        <v>8121.75</v>
      </c>
      <c r="K13" s="48">
        <f t="shared" si="0"/>
        <v>8527.8375</v>
      </c>
      <c r="L13" s="22">
        <f t="shared" si="1"/>
        <v>439061.805</v>
      </c>
      <c r="M13" s="49">
        <f t="shared" si="2"/>
        <v>461014.89525</v>
      </c>
      <c r="N13" s="16" t="s">
        <v>27</v>
      </c>
      <c r="O13" s="16" t="s">
        <v>28</v>
      </c>
    </row>
    <row r="14" s="3" customFormat="1" ht="21.95" customHeight="1" spans="1:15">
      <c r="A14" s="16">
        <v>7</v>
      </c>
      <c r="B14" s="18" t="s">
        <v>69</v>
      </c>
      <c r="C14" s="18" t="s">
        <v>58</v>
      </c>
      <c r="D14" s="19" t="s">
        <v>47</v>
      </c>
      <c r="E14" s="20" t="s">
        <v>72</v>
      </c>
      <c r="F14" s="20">
        <v>2.95</v>
      </c>
      <c r="G14" s="22">
        <v>54.06</v>
      </c>
      <c r="H14" s="22">
        <v>12.59</v>
      </c>
      <c r="I14" s="22">
        <v>41.47</v>
      </c>
      <c r="J14" s="22">
        <v>8211</v>
      </c>
      <c r="K14" s="48">
        <f t="shared" si="0"/>
        <v>8621.55</v>
      </c>
      <c r="L14" s="22">
        <f t="shared" si="1"/>
        <v>443886.66</v>
      </c>
      <c r="M14" s="49">
        <f t="shared" si="2"/>
        <v>466080.993</v>
      </c>
      <c r="N14" s="16" t="s">
        <v>27</v>
      </c>
      <c r="O14" s="16" t="s">
        <v>28</v>
      </c>
    </row>
    <row r="15" s="3" customFormat="1" ht="21.95" customHeight="1" spans="1:15">
      <c r="A15" s="16">
        <v>8</v>
      </c>
      <c r="B15" s="18" t="s">
        <v>69</v>
      </c>
      <c r="C15" s="18" t="s">
        <v>78</v>
      </c>
      <c r="D15" s="19" t="s">
        <v>49</v>
      </c>
      <c r="E15" s="20" t="s">
        <v>72</v>
      </c>
      <c r="F15" s="20">
        <v>2.95</v>
      </c>
      <c r="G15" s="22">
        <v>54.06</v>
      </c>
      <c r="H15" s="22">
        <v>12.59</v>
      </c>
      <c r="I15" s="22">
        <v>41.47</v>
      </c>
      <c r="J15" s="22">
        <v>8211</v>
      </c>
      <c r="K15" s="48">
        <f t="shared" si="0"/>
        <v>8621.55</v>
      </c>
      <c r="L15" s="22">
        <v>443886.66</v>
      </c>
      <c r="M15" s="49">
        <f t="shared" si="2"/>
        <v>466080.993</v>
      </c>
      <c r="N15" s="16" t="s">
        <v>27</v>
      </c>
      <c r="O15" s="16" t="s">
        <v>28</v>
      </c>
    </row>
    <row r="16" s="3" customFormat="1" ht="21.95" customHeight="1" spans="1:15">
      <c r="A16" s="16">
        <v>9</v>
      </c>
      <c r="B16" s="18" t="s">
        <v>69</v>
      </c>
      <c r="C16" s="18" t="s">
        <v>79</v>
      </c>
      <c r="D16" s="19" t="s">
        <v>53</v>
      </c>
      <c r="E16" s="20" t="s">
        <v>72</v>
      </c>
      <c r="F16" s="20">
        <v>2.95</v>
      </c>
      <c r="G16" s="22">
        <v>55.62</v>
      </c>
      <c r="H16" s="22">
        <v>12.95</v>
      </c>
      <c r="I16" s="22">
        <v>42.67</v>
      </c>
      <c r="J16" s="22">
        <v>7854</v>
      </c>
      <c r="K16" s="48">
        <f t="shared" si="0"/>
        <v>8246.7</v>
      </c>
      <c r="L16" s="22">
        <f>J16*G16</f>
        <v>436839.48</v>
      </c>
      <c r="M16" s="49">
        <f t="shared" si="2"/>
        <v>458681.454</v>
      </c>
      <c r="N16" s="16" t="s">
        <v>27</v>
      </c>
      <c r="O16" s="16" t="s">
        <v>28</v>
      </c>
    </row>
    <row r="17" s="4" customFormat="1" ht="24.75" customHeight="1" spans="1:15">
      <c r="A17" s="26" t="s">
        <v>31</v>
      </c>
      <c r="B17" s="27" t="s">
        <v>32</v>
      </c>
      <c r="C17" s="28"/>
      <c r="D17" s="28"/>
      <c r="E17" s="28"/>
      <c r="F17" s="29"/>
      <c r="G17" s="30">
        <f>SUM(G8:G16)</f>
        <v>491.22</v>
      </c>
      <c r="H17" s="30">
        <f>SUM(H8:H16)</f>
        <v>114.39</v>
      </c>
      <c r="I17" s="30">
        <f>SUM(I8:I16)</f>
        <v>376.83</v>
      </c>
      <c r="J17" s="50">
        <f>AVERAGE(J8:J16)</f>
        <v>8092</v>
      </c>
      <c r="K17" s="51">
        <f>AVERAGE(K8:K16)</f>
        <v>8496.6</v>
      </c>
      <c r="L17" s="50"/>
      <c r="M17" s="26"/>
      <c r="N17" s="65"/>
      <c r="O17" s="65"/>
    </row>
    <row r="18" s="1" customFormat="1" ht="33.95" customHeight="1" spans="1:15">
      <c r="A18" s="64" t="s">
        <v>80</v>
      </c>
      <c r="B18" s="64"/>
      <c r="C18" s="64"/>
      <c r="D18" s="64"/>
      <c r="E18" s="64"/>
      <c r="F18" s="64"/>
      <c r="G18" s="64"/>
      <c r="H18" s="64"/>
      <c r="I18" s="64"/>
      <c r="J18" s="64"/>
      <c r="K18" s="66"/>
      <c r="L18" s="66"/>
      <c r="M18" s="64"/>
      <c r="N18" s="64"/>
      <c r="O18" s="64"/>
    </row>
    <row r="19" s="1" customFormat="1" ht="15.95" customHeight="1" spans="1: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54"/>
      <c r="L19" s="54"/>
      <c r="M19" s="33"/>
      <c r="N19" s="33"/>
      <c r="O19" s="42"/>
    </row>
    <row r="20" s="1" customFormat="1" spans="1:15">
      <c r="A20" s="34" t="s">
        <v>34</v>
      </c>
      <c r="B20" s="34"/>
      <c r="C20" s="34"/>
      <c r="D20" s="34"/>
      <c r="E20" s="34"/>
      <c r="F20" s="34"/>
      <c r="G20" s="34"/>
      <c r="H20" s="34"/>
      <c r="I20" s="34"/>
      <c r="J20" s="34"/>
      <c r="K20" s="55"/>
      <c r="L20" s="55"/>
      <c r="M20" s="56"/>
      <c r="N20" s="34"/>
      <c r="O20" s="10"/>
    </row>
    <row r="21" s="1" customFormat="1" ht="33" customHeight="1" spans="1:15">
      <c r="A21" s="35" t="s">
        <v>35</v>
      </c>
      <c r="B21" s="35"/>
      <c r="C21" s="35"/>
      <c r="D21" s="35"/>
      <c r="E21" s="35"/>
      <c r="F21" s="35"/>
      <c r="G21" s="35"/>
      <c r="H21" s="35"/>
      <c r="I21" s="35"/>
      <c r="J21" s="35"/>
      <c r="K21" s="57"/>
      <c r="L21" s="57"/>
      <c r="M21" s="58"/>
      <c r="N21" s="35"/>
      <c r="O21" s="10"/>
    </row>
    <row r="22" spans="1: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59"/>
      <c r="L22" s="59"/>
      <c r="M22" s="60"/>
      <c r="N22" s="36"/>
    </row>
    <row r="23" ht="18.75" spans="1:15">
      <c r="A23" s="37" t="s">
        <v>36</v>
      </c>
      <c r="B23" s="37"/>
      <c r="D23" s="38"/>
      <c r="E23" s="38"/>
      <c r="F23" s="38"/>
      <c r="G23" s="38"/>
      <c r="H23" s="38"/>
      <c r="I23" s="38"/>
      <c r="J23" s="38"/>
      <c r="K23" s="61"/>
      <c r="L23" s="61"/>
      <c r="M23" s="62"/>
      <c r="N23" s="38"/>
      <c r="O23" s="38"/>
    </row>
    <row r="24" ht="18.75" spans="2:15">
      <c r="B24" s="38"/>
      <c r="C24" s="38"/>
      <c r="D24" s="38"/>
      <c r="E24" s="38"/>
      <c r="F24" s="38"/>
      <c r="G24" s="38"/>
      <c r="H24" s="38"/>
      <c r="I24" s="38"/>
      <c r="J24" s="38"/>
      <c r="K24" s="63"/>
      <c r="L24" s="63"/>
      <c r="M24" s="62"/>
      <c r="N24" s="38"/>
      <c r="O24" s="38"/>
    </row>
    <row r="25" ht="18.75" spans="1:15">
      <c r="A25" s="37" t="s">
        <v>37</v>
      </c>
      <c r="B25" s="37"/>
      <c r="C25" s="37"/>
      <c r="D25" s="37"/>
      <c r="E25" s="37"/>
      <c r="F25" s="37"/>
      <c r="H25" s="38"/>
      <c r="I25" s="38"/>
      <c r="J25" s="38"/>
      <c r="K25" s="61"/>
      <c r="L25" s="61"/>
      <c r="M25" s="62"/>
      <c r="O25" s="38"/>
    </row>
  </sheetData>
  <autoFilter ref="A7:N18">
    <extLst/>
  </autoFilter>
  <mergeCells count="12">
    <mergeCell ref="B2:O2"/>
    <mergeCell ref="K4:O4"/>
    <mergeCell ref="K5:O5"/>
    <mergeCell ref="A6:H6"/>
    <mergeCell ref="K6:O6"/>
    <mergeCell ref="B17:F17"/>
    <mergeCell ref="A18:O18"/>
    <mergeCell ref="A19:O19"/>
    <mergeCell ref="A20:N20"/>
    <mergeCell ref="A21:N21"/>
    <mergeCell ref="A23:B23"/>
    <mergeCell ref="A25:F25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74" man="1"/>
  </colBreaks>
  <ignoredErrors>
    <ignoredError sqref="D8:D14 D15:D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44"/>
  <sheetViews>
    <sheetView workbookViewId="0">
      <pane ySplit="7" topLeftCell="A27" activePane="bottomLeft" state="frozen"/>
      <selection/>
      <selection pane="bottomLeft" activeCell="M43" sqref="M43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9"/>
      <c r="L2" s="39"/>
      <c r="M2" s="40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41" t="s">
        <v>3</v>
      </c>
      <c r="L4" s="41"/>
      <c r="M4" s="42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3" t="s">
        <v>5</v>
      </c>
      <c r="L5" s="43"/>
      <c r="M5" s="43"/>
      <c r="N5" s="43"/>
      <c r="O5" s="43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4">
        <v>45176</v>
      </c>
      <c r="L6" s="44"/>
      <c r="M6" s="45"/>
      <c r="N6" s="44"/>
      <c r="O6" s="44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6" t="s">
        <v>18</v>
      </c>
      <c r="L7" s="47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15">
      <c r="A8" s="16">
        <v>1</v>
      </c>
      <c r="B8" s="17" t="s">
        <v>81</v>
      </c>
      <c r="C8" s="18" t="s">
        <v>44</v>
      </c>
      <c r="D8" s="19">
        <v>6</v>
      </c>
      <c r="E8" s="20" t="s">
        <v>41</v>
      </c>
      <c r="F8" s="21">
        <v>2.95</v>
      </c>
      <c r="G8" s="22">
        <v>77.74</v>
      </c>
      <c r="H8" s="22">
        <v>18.31</v>
      </c>
      <c r="I8" s="22">
        <v>59.43</v>
      </c>
      <c r="J8" s="22">
        <v>8816</v>
      </c>
      <c r="K8" s="48">
        <f>J8*105%</f>
        <v>9256.8</v>
      </c>
      <c r="L8" s="22">
        <v>685356</v>
      </c>
      <c r="M8" s="49">
        <f>G8*K8</f>
        <v>719623.632</v>
      </c>
      <c r="N8" s="16" t="s">
        <v>27</v>
      </c>
      <c r="O8" s="16" t="s">
        <v>28</v>
      </c>
    </row>
    <row r="9" s="3" customFormat="1" ht="21.95" customHeight="1" spans="1:15">
      <c r="A9" s="16">
        <v>2</v>
      </c>
      <c r="B9" s="17" t="s">
        <v>81</v>
      </c>
      <c r="C9" s="18" t="s">
        <v>82</v>
      </c>
      <c r="D9" s="19">
        <v>7</v>
      </c>
      <c r="E9" s="20" t="s">
        <v>41</v>
      </c>
      <c r="F9" s="21">
        <v>2.95</v>
      </c>
      <c r="G9" s="22">
        <v>77.74</v>
      </c>
      <c r="H9" s="22">
        <v>18.31</v>
      </c>
      <c r="I9" s="22">
        <v>59.43</v>
      </c>
      <c r="J9" s="22">
        <v>8848</v>
      </c>
      <c r="K9" s="48">
        <f t="shared" ref="K9:K21" si="0">J9*105%</f>
        <v>9290.4</v>
      </c>
      <c r="L9" s="22">
        <v>687844</v>
      </c>
      <c r="M9" s="49">
        <f t="shared" ref="M9:M21" si="1">G9*K9</f>
        <v>722235.696</v>
      </c>
      <c r="N9" s="16" t="s">
        <v>27</v>
      </c>
      <c r="O9" s="16" t="s">
        <v>28</v>
      </c>
    </row>
    <row r="10" s="3" customFormat="1" ht="21.95" customHeight="1" spans="1:15">
      <c r="A10" s="16">
        <v>3</v>
      </c>
      <c r="B10" s="17" t="s">
        <v>81</v>
      </c>
      <c r="C10" s="18" t="s">
        <v>83</v>
      </c>
      <c r="D10" s="19">
        <v>8</v>
      </c>
      <c r="E10" s="20" t="s">
        <v>41</v>
      </c>
      <c r="F10" s="21">
        <v>2.95</v>
      </c>
      <c r="G10" s="22">
        <v>77.74</v>
      </c>
      <c r="H10" s="22">
        <v>18.31</v>
      </c>
      <c r="I10" s="22">
        <v>59.43</v>
      </c>
      <c r="J10" s="22">
        <v>8880</v>
      </c>
      <c r="K10" s="48">
        <f t="shared" si="0"/>
        <v>9324</v>
      </c>
      <c r="L10" s="22">
        <v>690331</v>
      </c>
      <c r="M10" s="49">
        <f t="shared" si="1"/>
        <v>724847.76</v>
      </c>
      <c r="N10" s="16" t="s">
        <v>27</v>
      </c>
      <c r="O10" s="16" t="s">
        <v>28</v>
      </c>
    </row>
    <row r="11" s="3" customFormat="1" ht="21.95" customHeight="1" spans="1:15">
      <c r="A11" s="16">
        <v>4</v>
      </c>
      <c r="B11" s="17" t="s">
        <v>81</v>
      </c>
      <c r="C11" s="18" t="s">
        <v>84</v>
      </c>
      <c r="D11" s="19">
        <v>9</v>
      </c>
      <c r="E11" s="20" t="s">
        <v>41</v>
      </c>
      <c r="F11" s="21">
        <v>2.95</v>
      </c>
      <c r="G11" s="22">
        <v>77.74</v>
      </c>
      <c r="H11" s="22">
        <v>18.31</v>
      </c>
      <c r="I11" s="22">
        <v>59.43</v>
      </c>
      <c r="J11" s="22">
        <v>8912</v>
      </c>
      <c r="K11" s="48">
        <f t="shared" si="0"/>
        <v>9357.6</v>
      </c>
      <c r="L11" s="22">
        <v>692819</v>
      </c>
      <c r="M11" s="49">
        <f t="shared" si="1"/>
        <v>727459.824</v>
      </c>
      <c r="N11" s="16" t="s">
        <v>27</v>
      </c>
      <c r="O11" s="16" t="s">
        <v>28</v>
      </c>
    </row>
    <row r="12" s="3" customFormat="1" ht="21.95" customHeight="1" spans="1:15">
      <c r="A12" s="16">
        <v>5</v>
      </c>
      <c r="B12" s="17" t="s">
        <v>81</v>
      </c>
      <c r="C12" s="18" t="s">
        <v>85</v>
      </c>
      <c r="D12" s="19">
        <v>10</v>
      </c>
      <c r="E12" s="20" t="s">
        <v>41</v>
      </c>
      <c r="F12" s="20">
        <v>2.95</v>
      </c>
      <c r="G12" s="22">
        <v>77.74</v>
      </c>
      <c r="H12" s="22">
        <v>18.31</v>
      </c>
      <c r="I12" s="22">
        <v>59.43</v>
      </c>
      <c r="J12" s="22">
        <v>8944</v>
      </c>
      <c r="K12" s="48">
        <f t="shared" si="0"/>
        <v>9391.2</v>
      </c>
      <c r="L12" s="22">
        <v>695307</v>
      </c>
      <c r="M12" s="49">
        <f t="shared" si="1"/>
        <v>730071.888</v>
      </c>
      <c r="N12" s="16" t="s">
        <v>27</v>
      </c>
      <c r="O12" s="16" t="s">
        <v>28</v>
      </c>
    </row>
    <row r="13" s="3" customFormat="1" ht="21.95" customHeight="1" spans="1:15">
      <c r="A13" s="16">
        <v>6</v>
      </c>
      <c r="B13" s="17" t="s">
        <v>81</v>
      </c>
      <c r="C13" s="18" t="s">
        <v>86</v>
      </c>
      <c r="D13" s="19">
        <v>11</v>
      </c>
      <c r="E13" s="20" t="s">
        <v>41</v>
      </c>
      <c r="F13" s="20">
        <v>2.95</v>
      </c>
      <c r="G13" s="22">
        <v>77.74</v>
      </c>
      <c r="H13" s="22">
        <v>18.31</v>
      </c>
      <c r="I13" s="22">
        <v>59.43</v>
      </c>
      <c r="J13" s="22">
        <v>8976</v>
      </c>
      <c r="K13" s="48">
        <f t="shared" si="0"/>
        <v>9424.8</v>
      </c>
      <c r="L13" s="22">
        <v>697794</v>
      </c>
      <c r="M13" s="49">
        <f t="shared" si="1"/>
        <v>732683.952</v>
      </c>
      <c r="N13" s="16" t="s">
        <v>27</v>
      </c>
      <c r="O13" s="16" t="s">
        <v>28</v>
      </c>
    </row>
    <row r="14" s="3" customFormat="1" ht="21.95" customHeight="1" spans="1:15">
      <c r="A14" s="16">
        <v>7</v>
      </c>
      <c r="B14" s="17" t="s">
        <v>81</v>
      </c>
      <c r="C14" s="18" t="s">
        <v>87</v>
      </c>
      <c r="D14" s="19">
        <v>12</v>
      </c>
      <c r="E14" s="20" t="s">
        <v>41</v>
      </c>
      <c r="F14" s="20">
        <v>2.95</v>
      </c>
      <c r="G14" s="22">
        <v>77.74</v>
      </c>
      <c r="H14" s="22">
        <v>18.31</v>
      </c>
      <c r="I14" s="22">
        <v>59.43</v>
      </c>
      <c r="J14" s="22">
        <v>9008</v>
      </c>
      <c r="K14" s="48">
        <f t="shared" si="0"/>
        <v>9458.4</v>
      </c>
      <c r="L14" s="22">
        <v>700282</v>
      </c>
      <c r="M14" s="49">
        <f t="shared" si="1"/>
        <v>735296.016</v>
      </c>
      <c r="N14" s="16" t="s">
        <v>27</v>
      </c>
      <c r="O14" s="16" t="s">
        <v>28</v>
      </c>
    </row>
    <row r="15" s="3" customFormat="1" ht="21.95" customHeight="1" spans="1:15">
      <c r="A15" s="16">
        <v>8</v>
      </c>
      <c r="B15" s="17" t="s">
        <v>81</v>
      </c>
      <c r="C15" s="18" t="s">
        <v>88</v>
      </c>
      <c r="D15" s="19">
        <v>12</v>
      </c>
      <c r="E15" s="20" t="s">
        <v>41</v>
      </c>
      <c r="F15" s="20">
        <v>2.95</v>
      </c>
      <c r="G15" s="22">
        <v>55.91</v>
      </c>
      <c r="H15" s="22">
        <v>13.17</v>
      </c>
      <c r="I15" s="22">
        <v>42.74</v>
      </c>
      <c r="J15" s="22">
        <v>9252</v>
      </c>
      <c r="K15" s="48">
        <f t="shared" si="0"/>
        <v>9714.6</v>
      </c>
      <c r="L15" s="22">
        <v>517279</v>
      </c>
      <c r="M15" s="49">
        <f t="shared" si="1"/>
        <v>543143.286</v>
      </c>
      <c r="N15" s="16" t="s">
        <v>27</v>
      </c>
      <c r="O15" s="16" t="s">
        <v>28</v>
      </c>
    </row>
    <row r="16" s="3" customFormat="1" ht="21.95" customHeight="1" spans="1:15">
      <c r="A16" s="16">
        <v>9</v>
      </c>
      <c r="B16" s="17" t="s">
        <v>81</v>
      </c>
      <c r="C16" s="18" t="s">
        <v>89</v>
      </c>
      <c r="D16" s="19">
        <v>13</v>
      </c>
      <c r="E16" s="20" t="s">
        <v>41</v>
      </c>
      <c r="F16" s="20">
        <v>2.95</v>
      </c>
      <c r="G16" s="22">
        <v>76.37</v>
      </c>
      <c r="H16" s="22">
        <v>17.99</v>
      </c>
      <c r="I16" s="22">
        <v>58.38</v>
      </c>
      <c r="J16" s="22">
        <v>8980</v>
      </c>
      <c r="K16" s="48">
        <f t="shared" si="0"/>
        <v>9429</v>
      </c>
      <c r="L16" s="22">
        <v>685803</v>
      </c>
      <c r="M16" s="49">
        <f t="shared" si="1"/>
        <v>720092.73</v>
      </c>
      <c r="N16" s="16" t="s">
        <v>27</v>
      </c>
      <c r="O16" s="16" t="s">
        <v>28</v>
      </c>
    </row>
    <row r="17" s="3" customFormat="1" ht="21.95" customHeight="1" spans="1:15">
      <c r="A17" s="16">
        <v>10</v>
      </c>
      <c r="B17" s="17" t="s">
        <v>81</v>
      </c>
      <c r="C17" s="18" t="s">
        <v>90</v>
      </c>
      <c r="D17" s="19">
        <v>13</v>
      </c>
      <c r="E17" s="20" t="s">
        <v>41</v>
      </c>
      <c r="F17" s="20">
        <v>2.95</v>
      </c>
      <c r="G17" s="22">
        <v>77.74</v>
      </c>
      <c r="H17" s="22">
        <v>18.31</v>
      </c>
      <c r="I17" s="22">
        <v>59.43</v>
      </c>
      <c r="J17" s="22">
        <v>9040</v>
      </c>
      <c r="K17" s="48">
        <f t="shared" si="0"/>
        <v>9492</v>
      </c>
      <c r="L17" s="22">
        <v>702770</v>
      </c>
      <c r="M17" s="49">
        <f t="shared" si="1"/>
        <v>737908.08</v>
      </c>
      <c r="N17" s="16" t="s">
        <v>27</v>
      </c>
      <c r="O17" s="16" t="s">
        <v>28</v>
      </c>
    </row>
    <row r="18" s="3" customFormat="1" ht="21.95" customHeight="1" spans="1:15">
      <c r="A18" s="16">
        <v>11</v>
      </c>
      <c r="B18" s="17" t="s">
        <v>81</v>
      </c>
      <c r="C18" s="18" t="s">
        <v>91</v>
      </c>
      <c r="D18" s="19">
        <v>13</v>
      </c>
      <c r="E18" s="20" t="s">
        <v>41</v>
      </c>
      <c r="F18" s="20">
        <v>2.95</v>
      </c>
      <c r="G18" s="22">
        <v>55.91</v>
      </c>
      <c r="H18" s="22">
        <v>13.17</v>
      </c>
      <c r="I18" s="22">
        <v>42.74</v>
      </c>
      <c r="J18" s="22">
        <v>9284</v>
      </c>
      <c r="K18" s="48">
        <f t="shared" si="0"/>
        <v>9748.2</v>
      </c>
      <c r="L18" s="22">
        <v>519068</v>
      </c>
      <c r="M18" s="49">
        <f t="shared" si="1"/>
        <v>545021.862</v>
      </c>
      <c r="N18" s="16" t="s">
        <v>27</v>
      </c>
      <c r="O18" s="16" t="s">
        <v>28</v>
      </c>
    </row>
    <row r="19" s="3" customFormat="1" ht="21.95" customHeight="1" spans="1:15">
      <c r="A19" s="16">
        <v>12</v>
      </c>
      <c r="B19" s="17" t="s">
        <v>81</v>
      </c>
      <c r="C19" s="18" t="s">
        <v>92</v>
      </c>
      <c r="D19" s="19">
        <v>14</v>
      </c>
      <c r="E19" s="20" t="s">
        <v>41</v>
      </c>
      <c r="F19" s="20">
        <v>2.95</v>
      </c>
      <c r="G19" s="22">
        <v>76.37</v>
      </c>
      <c r="H19" s="22">
        <v>17.99</v>
      </c>
      <c r="I19" s="22">
        <v>58.38</v>
      </c>
      <c r="J19" s="22">
        <v>9012</v>
      </c>
      <c r="K19" s="48">
        <f t="shared" si="0"/>
        <v>9462.6</v>
      </c>
      <c r="L19" s="22">
        <v>688246</v>
      </c>
      <c r="M19" s="49">
        <f t="shared" si="1"/>
        <v>722658.762</v>
      </c>
      <c r="N19" s="16" t="s">
        <v>27</v>
      </c>
      <c r="O19" s="16" t="s">
        <v>28</v>
      </c>
    </row>
    <row r="20" s="3" customFormat="1" ht="21.95" customHeight="1" spans="1:15">
      <c r="A20" s="16">
        <v>13</v>
      </c>
      <c r="B20" s="17" t="s">
        <v>81</v>
      </c>
      <c r="C20" s="18" t="s">
        <v>93</v>
      </c>
      <c r="D20" s="19">
        <v>14</v>
      </c>
      <c r="E20" s="20" t="s">
        <v>41</v>
      </c>
      <c r="F20" s="20">
        <v>2.95</v>
      </c>
      <c r="G20" s="22">
        <v>77.74</v>
      </c>
      <c r="H20" s="22">
        <v>18.31</v>
      </c>
      <c r="I20" s="22">
        <v>59.43</v>
      </c>
      <c r="J20" s="22">
        <v>9072</v>
      </c>
      <c r="K20" s="48">
        <f t="shared" si="0"/>
        <v>9525.6</v>
      </c>
      <c r="L20" s="22">
        <v>705257</v>
      </c>
      <c r="M20" s="49">
        <f t="shared" si="1"/>
        <v>740520.144</v>
      </c>
      <c r="N20" s="16" t="s">
        <v>27</v>
      </c>
      <c r="O20" s="16" t="s">
        <v>28</v>
      </c>
    </row>
    <row r="21" s="3" customFormat="1" ht="21.95" customHeight="1" spans="1:15">
      <c r="A21" s="16">
        <v>14</v>
      </c>
      <c r="B21" s="23" t="s">
        <v>81</v>
      </c>
      <c r="C21" s="24" t="s">
        <v>94</v>
      </c>
      <c r="D21" s="19" t="s">
        <v>95</v>
      </c>
      <c r="E21" s="23" t="s">
        <v>41</v>
      </c>
      <c r="F21" s="20">
        <v>2.95</v>
      </c>
      <c r="G21" s="25">
        <v>76.37</v>
      </c>
      <c r="H21" s="25">
        <v>17.99</v>
      </c>
      <c r="I21" s="25">
        <v>58.38</v>
      </c>
      <c r="J21" s="25">
        <v>9044</v>
      </c>
      <c r="K21" s="48">
        <f t="shared" si="0"/>
        <v>9496.2</v>
      </c>
      <c r="L21" s="25">
        <v>690690</v>
      </c>
      <c r="M21" s="49">
        <f t="shared" si="1"/>
        <v>725224.794</v>
      </c>
      <c r="N21" s="16" t="s">
        <v>27</v>
      </c>
      <c r="O21" s="16" t="s">
        <v>28</v>
      </c>
    </row>
    <row r="22" s="3" customFormat="1" ht="21.95" customHeight="1" spans="1:15">
      <c r="A22" s="16">
        <v>15</v>
      </c>
      <c r="B22" s="17" t="s">
        <v>81</v>
      </c>
      <c r="C22" s="18" t="s">
        <v>96</v>
      </c>
      <c r="D22" s="19">
        <v>15</v>
      </c>
      <c r="E22" s="20" t="s">
        <v>41</v>
      </c>
      <c r="F22" s="20">
        <v>2.95</v>
      </c>
      <c r="G22" s="22">
        <v>77.74</v>
      </c>
      <c r="H22" s="22">
        <v>18.31</v>
      </c>
      <c r="I22" s="22">
        <v>59.43</v>
      </c>
      <c r="J22" s="22">
        <v>9104</v>
      </c>
      <c r="K22" s="48">
        <f t="shared" ref="K22:K35" si="2">J22*105%</f>
        <v>9559.2</v>
      </c>
      <c r="L22" s="22">
        <v>707745</v>
      </c>
      <c r="M22" s="49">
        <f t="shared" ref="M22:M35" si="3">G22*K22</f>
        <v>743132.208</v>
      </c>
      <c r="N22" s="16" t="s">
        <v>27</v>
      </c>
      <c r="O22" s="16" t="s">
        <v>28</v>
      </c>
    </row>
    <row r="23" s="3" customFormat="1" ht="21.95" customHeight="1" spans="1:15">
      <c r="A23" s="16">
        <v>16</v>
      </c>
      <c r="B23" s="17" t="s">
        <v>81</v>
      </c>
      <c r="C23" s="18" t="s">
        <v>97</v>
      </c>
      <c r="D23" s="19">
        <v>16</v>
      </c>
      <c r="E23" s="20" t="s">
        <v>41</v>
      </c>
      <c r="F23" s="20">
        <v>2.95</v>
      </c>
      <c r="G23" s="22">
        <v>76.37</v>
      </c>
      <c r="H23" s="22">
        <v>17.99</v>
      </c>
      <c r="I23" s="22">
        <v>58.38</v>
      </c>
      <c r="J23" s="22">
        <v>9076</v>
      </c>
      <c r="K23" s="48">
        <f t="shared" si="2"/>
        <v>9529.8</v>
      </c>
      <c r="L23" s="22">
        <v>693134</v>
      </c>
      <c r="M23" s="49">
        <f t="shared" si="3"/>
        <v>727790.826</v>
      </c>
      <c r="N23" s="16" t="s">
        <v>27</v>
      </c>
      <c r="O23" s="16" t="s">
        <v>28</v>
      </c>
    </row>
    <row r="24" s="3" customFormat="1" ht="21.95" customHeight="1" spans="1:15">
      <c r="A24" s="16">
        <v>17</v>
      </c>
      <c r="B24" s="17" t="s">
        <v>81</v>
      </c>
      <c r="C24" s="18" t="s">
        <v>98</v>
      </c>
      <c r="D24" s="19">
        <v>16</v>
      </c>
      <c r="E24" s="20" t="s">
        <v>41</v>
      </c>
      <c r="F24" s="20">
        <v>2.95</v>
      </c>
      <c r="G24" s="22">
        <v>77.74</v>
      </c>
      <c r="H24" s="22">
        <v>18.31</v>
      </c>
      <c r="I24" s="22">
        <v>59.43</v>
      </c>
      <c r="J24" s="22">
        <v>9136</v>
      </c>
      <c r="K24" s="48">
        <f t="shared" si="2"/>
        <v>9592.8</v>
      </c>
      <c r="L24" s="22">
        <v>710233</v>
      </c>
      <c r="M24" s="49">
        <f t="shared" si="3"/>
        <v>745744.272</v>
      </c>
      <c r="N24" s="16" t="s">
        <v>27</v>
      </c>
      <c r="O24" s="16" t="s">
        <v>28</v>
      </c>
    </row>
    <row r="25" s="3" customFormat="1" ht="21.95" customHeight="1" spans="1:15">
      <c r="A25" s="16">
        <v>18</v>
      </c>
      <c r="B25" s="17" t="s">
        <v>81</v>
      </c>
      <c r="C25" s="18" t="s">
        <v>99</v>
      </c>
      <c r="D25" s="19">
        <v>17</v>
      </c>
      <c r="E25" s="20" t="s">
        <v>41</v>
      </c>
      <c r="F25" s="20">
        <v>2.95</v>
      </c>
      <c r="G25" s="22">
        <v>76.37</v>
      </c>
      <c r="H25" s="22">
        <v>17.99</v>
      </c>
      <c r="I25" s="22">
        <v>58.38</v>
      </c>
      <c r="J25" s="22">
        <v>9108</v>
      </c>
      <c r="K25" s="48">
        <f t="shared" si="2"/>
        <v>9563.4</v>
      </c>
      <c r="L25" s="22">
        <v>695578</v>
      </c>
      <c r="M25" s="49">
        <f t="shared" si="3"/>
        <v>730356.858</v>
      </c>
      <c r="N25" s="16" t="s">
        <v>27</v>
      </c>
      <c r="O25" s="16" t="s">
        <v>28</v>
      </c>
    </row>
    <row r="26" s="3" customFormat="1" ht="21.95" customHeight="1" spans="1:15">
      <c r="A26" s="16">
        <v>19</v>
      </c>
      <c r="B26" s="17" t="s">
        <v>81</v>
      </c>
      <c r="C26" s="18" t="s">
        <v>100</v>
      </c>
      <c r="D26" s="19">
        <v>17</v>
      </c>
      <c r="E26" s="20" t="s">
        <v>41</v>
      </c>
      <c r="F26" s="20">
        <v>2.95</v>
      </c>
      <c r="G26" s="22">
        <v>77.74</v>
      </c>
      <c r="H26" s="22">
        <v>18.31</v>
      </c>
      <c r="I26" s="22">
        <v>59.43</v>
      </c>
      <c r="J26" s="22">
        <v>9168</v>
      </c>
      <c r="K26" s="48">
        <f t="shared" si="2"/>
        <v>9626.4</v>
      </c>
      <c r="L26" s="22">
        <v>712720</v>
      </c>
      <c r="M26" s="49">
        <f t="shared" si="3"/>
        <v>748356.336</v>
      </c>
      <c r="N26" s="16" t="s">
        <v>27</v>
      </c>
      <c r="O26" s="16" t="s">
        <v>28</v>
      </c>
    </row>
    <row r="27" s="3" customFormat="1" ht="21.95" customHeight="1" spans="1:15">
      <c r="A27" s="16">
        <v>20</v>
      </c>
      <c r="B27" s="17" t="s">
        <v>81</v>
      </c>
      <c r="C27" s="18" t="s">
        <v>101</v>
      </c>
      <c r="D27" s="19">
        <v>18</v>
      </c>
      <c r="E27" s="20" t="s">
        <v>41</v>
      </c>
      <c r="F27" s="20">
        <v>2.95</v>
      </c>
      <c r="G27" s="22">
        <v>77.74</v>
      </c>
      <c r="H27" s="22">
        <v>18.31</v>
      </c>
      <c r="I27" s="22">
        <v>59.43</v>
      </c>
      <c r="J27" s="22">
        <v>9200</v>
      </c>
      <c r="K27" s="48">
        <f t="shared" si="2"/>
        <v>9660</v>
      </c>
      <c r="L27" s="22">
        <v>715208</v>
      </c>
      <c r="M27" s="49">
        <f t="shared" si="3"/>
        <v>750968.4</v>
      </c>
      <c r="N27" s="16" t="s">
        <v>27</v>
      </c>
      <c r="O27" s="16" t="s">
        <v>28</v>
      </c>
    </row>
    <row r="28" s="3" customFormat="1" ht="21" customHeight="1" spans="1:15">
      <c r="A28" s="16">
        <v>21</v>
      </c>
      <c r="B28" s="17" t="s">
        <v>81</v>
      </c>
      <c r="C28" s="18" t="s">
        <v>102</v>
      </c>
      <c r="D28" s="19">
        <v>19</v>
      </c>
      <c r="E28" s="20" t="s">
        <v>41</v>
      </c>
      <c r="F28" s="20">
        <v>2.95</v>
      </c>
      <c r="G28" s="22">
        <v>76.37</v>
      </c>
      <c r="H28" s="22">
        <v>17.99</v>
      </c>
      <c r="I28" s="22">
        <v>58.38</v>
      </c>
      <c r="J28" s="22">
        <v>9172</v>
      </c>
      <c r="K28" s="48">
        <f t="shared" si="2"/>
        <v>9630.6</v>
      </c>
      <c r="L28" s="22">
        <v>700466</v>
      </c>
      <c r="M28" s="49">
        <f t="shared" si="3"/>
        <v>735488.922</v>
      </c>
      <c r="N28" s="16" t="s">
        <v>27</v>
      </c>
      <c r="O28" s="16" t="s">
        <v>28</v>
      </c>
    </row>
    <row r="29" s="3" customFormat="1" ht="21.95" customHeight="1" spans="1:15">
      <c r="A29" s="16">
        <v>22</v>
      </c>
      <c r="B29" s="17" t="s">
        <v>81</v>
      </c>
      <c r="C29" s="18" t="s">
        <v>103</v>
      </c>
      <c r="D29" s="19">
        <v>19</v>
      </c>
      <c r="E29" s="20" t="s">
        <v>41</v>
      </c>
      <c r="F29" s="20">
        <v>2.95</v>
      </c>
      <c r="G29" s="22">
        <v>77.74</v>
      </c>
      <c r="H29" s="22">
        <v>18.31</v>
      </c>
      <c r="I29" s="22">
        <v>59.43</v>
      </c>
      <c r="J29" s="22">
        <v>9232</v>
      </c>
      <c r="K29" s="48">
        <f t="shared" si="2"/>
        <v>9693.6</v>
      </c>
      <c r="L29" s="22">
        <v>717696</v>
      </c>
      <c r="M29" s="49">
        <f t="shared" si="3"/>
        <v>753580.464</v>
      </c>
      <c r="N29" s="16" t="s">
        <v>27</v>
      </c>
      <c r="O29" s="16" t="s">
        <v>28</v>
      </c>
    </row>
    <row r="30" s="3" customFormat="1" ht="21.95" customHeight="1" spans="1:15">
      <c r="A30" s="16">
        <v>23</v>
      </c>
      <c r="B30" s="17" t="s">
        <v>81</v>
      </c>
      <c r="C30" s="18" t="s">
        <v>104</v>
      </c>
      <c r="D30" s="19">
        <v>20</v>
      </c>
      <c r="E30" s="20" t="s">
        <v>41</v>
      </c>
      <c r="F30" s="20">
        <v>2.95</v>
      </c>
      <c r="G30" s="22">
        <v>76.37</v>
      </c>
      <c r="H30" s="22">
        <v>17.99</v>
      </c>
      <c r="I30" s="22">
        <v>58.38</v>
      </c>
      <c r="J30" s="22">
        <v>9204</v>
      </c>
      <c r="K30" s="48">
        <f t="shared" si="2"/>
        <v>9664.2</v>
      </c>
      <c r="L30" s="22">
        <v>702909</v>
      </c>
      <c r="M30" s="49">
        <f t="shared" si="3"/>
        <v>738054.954</v>
      </c>
      <c r="N30" s="16" t="s">
        <v>27</v>
      </c>
      <c r="O30" s="16" t="s">
        <v>28</v>
      </c>
    </row>
    <row r="31" s="3" customFormat="1" ht="21.95" customHeight="1" spans="1:15">
      <c r="A31" s="16">
        <v>24</v>
      </c>
      <c r="B31" s="17" t="s">
        <v>81</v>
      </c>
      <c r="C31" s="18" t="s">
        <v>105</v>
      </c>
      <c r="D31" s="19">
        <v>20</v>
      </c>
      <c r="E31" s="20" t="s">
        <v>41</v>
      </c>
      <c r="F31" s="20">
        <v>2.95</v>
      </c>
      <c r="G31" s="22">
        <v>77.74</v>
      </c>
      <c r="H31" s="22">
        <v>18.31</v>
      </c>
      <c r="I31" s="22">
        <v>59.43</v>
      </c>
      <c r="J31" s="22">
        <v>9264</v>
      </c>
      <c r="K31" s="48">
        <f t="shared" si="2"/>
        <v>9727.2</v>
      </c>
      <c r="L31" s="22">
        <v>720183</v>
      </c>
      <c r="M31" s="49">
        <f t="shared" si="3"/>
        <v>756192.528</v>
      </c>
      <c r="N31" s="16" t="s">
        <v>27</v>
      </c>
      <c r="O31" s="16" t="s">
        <v>28</v>
      </c>
    </row>
    <row r="32" s="3" customFormat="1" ht="21.95" customHeight="1" spans="1:15">
      <c r="A32" s="16">
        <v>25</v>
      </c>
      <c r="B32" s="17" t="s">
        <v>81</v>
      </c>
      <c r="C32" s="18" t="s">
        <v>106</v>
      </c>
      <c r="D32" s="19">
        <v>21</v>
      </c>
      <c r="E32" s="20" t="s">
        <v>41</v>
      </c>
      <c r="F32" s="20">
        <v>2.95</v>
      </c>
      <c r="G32" s="22">
        <v>76.37</v>
      </c>
      <c r="H32" s="22">
        <v>17.99</v>
      </c>
      <c r="I32" s="22">
        <v>58.38</v>
      </c>
      <c r="J32" s="22">
        <v>9236</v>
      </c>
      <c r="K32" s="48">
        <f t="shared" si="2"/>
        <v>9697.8</v>
      </c>
      <c r="L32" s="22">
        <v>705353</v>
      </c>
      <c r="M32" s="49">
        <f t="shared" si="3"/>
        <v>740620.986</v>
      </c>
      <c r="N32" s="16" t="s">
        <v>27</v>
      </c>
      <c r="O32" s="16" t="s">
        <v>28</v>
      </c>
    </row>
    <row r="33" s="3" customFormat="1" ht="21.95" customHeight="1" spans="1:15">
      <c r="A33" s="16">
        <v>26</v>
      </c>
      <c r="B33" s="17" t="s">
        <v>81</v>
      </c>
      <c r="C33" s="18" t="s">
        <v>107</v>
      </c>
      <c r="D33" s="19">
        <v>21</v>
      </c>
      <c r="E33" s="20" t="s">
        <v>41</v>
      </c>
      <c r="F33" s="20">
        <v>2.95</v>
      </c>
      <c r="G33" s="22">
        <v>77.74</v>
      </c>
      <c r="H33" s="22">
        <v>18.31</v>
      </c>
      <c r="I33" s="22">
        <v>59.43</v>
      </c>
      <c r="J33" s="22">
        <v>9296</v>
      </c>
      <c r="K33" s="48">
        <f t="shared" si="2"/>
        <v>9760.8</v>
      </c>
      <c r="L33" s="22">
        <v>722671</v>
      </c>
      <c r="M33" s="49">
        <f t="shared" si="3"/>
        <v>758804.592</v>
      </c>
      <c r="N33" s="16" t="s">
        <v>27</v>
      </c>
      <c r="O33" s="16" t="s">
        <v>28</v>
      </c>
    </row>
    <row r="34" s="3" customFormat="1" ht="21.95" customHeight="1" spans="1:15">
      <c r="A34" s="16">
        <v>27</v>
      </c>
      <c r="B34" s="17" t="s">
        <v>81</v>
      </c>
      <c r="C34" s="18" t="s">
        <v>108</v>
      </c>
      <c r="D34" s="19">
        <v>22</v>
      </c>
      <c r="E34" s="20" t="s">
        <v>41</v>
      </c>
      <c r="F34" s="20">
        <v>2.95</v>
      </c>
      <c r="G34" s="22">
        <v>76.37</v>
      </c>
      <c r="H34" s="22">
        <v>17.99</v>
      </c>
      <c r="I34" s="22">
        <v>58.38</v>
      </c>
      <c r="J34" s="22">
        <v>9268</v>
      </c>
      <c r="K34" s="48">
        <f t="shared" si="2"/>
        <v>9731.4</v>
      </c>
      <c r="L34" s="22">
        <v>707797</v>
      </c>
      <c r="M34" s="49">
        <f t="shared" si="3"/>
        <v>743187.018</v>
      </c>
      <c r="N34" s="16" t="s">
        <v>27</v>
      </c>
      <c r="O34" s="16" t="s">
        <v>28</v>
      </c>
    </row>
    <row r="35" s="3" customFormat="1" ht="21.95" customHeight="1" spans="1:15">
      <c r="A35" s="16">
        <v>28</v>
      </c>
      <c r="B35" s="23" t="s">
        <v>81</v>
      </c>
      <c r="C35" s="24" t="s">
        <v>109</v>
      </c>
      <c r="D35" s="19" t="s">
        <v>53</v>
      </c>
      <c r="E35" s="23" t="s">
        <v>41</v>
      </c>
      <c r="F35" s="20">
        <v>2.95</v>
      </c>
      <c r="G35" s="25">
        <v>76.37</v>
      </c>
      <c r="H35" s="25">
        <v>17.99</v>
      </c>
      <c r="I35" s="25">
        <v>58.38</v>
      </c>
      <c r="J35" s="25">
        <v>9300</v>
      </c>
      <c r="K35" s="48">
        <f t="shared" si="2"/>
        <v>9765</v>
      </c>
      <c r="L35" s="25">
        <v>710241</v>
      </c>
      <c r="M35" s="49">
        <f t="shared" si="3"/>
        <v>745753.05</v>
      </c>
      <c r="N35" s="16" t="s">
        <v>27</v>
      </c>
      <c r="O35" s="16" t="s">
        <v>28</v>
      </c>
    </row>
    <row r="36" s="4" customFormat="1" ht="24.75" customHeight="1" spans="1:15">
      <c r="A36" s="26" t="s">
        <v>31</v>
      </c>
      <c r="B36" s="27" t="s">
        <v>32</v>
      </c>
      <c r="C36" s="28"/>
      <c r="D36" s="28"/>
      <c r="E36" s="28"/>
      <c r="F36" s="29"/>
      <c r="G36" s="30">
        <f>SUM(G8:G35)</f>
        <v>2119.36</v>
      </c>
      <c r="H36" s="30">
        <f>SUM(H8:H35)</f>
        <v>499.2</v>
      </c>
      <c r="I36" s="30">
        <f>SUM(I8:I35)</f>
        <v>1620.16</v>
      </c>
      <c r="J36" s="50">
        <f>AVERAGE(J8:J35)</f>
        <v>9101.14285714286</v>
      </c>
      <c r="K36" s="51">
        <f>AVERAGE(K8:K35)</f>
        <v>9556.2</v>
      </c>
      <c r="L36" s="50"/>
      <c r="M36" s="26"/>
      <c r="N36" s="16"/>
      <c r="O36" s="16"/>
    </row>
    <row r="37" s="1" customFormat="1" ht="33.95" customHeight="1" spans="1:15">
      <c r="A37" s="31" t="s">
        <v>110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52"/>
      <c r="O37" s="53"/>
    </row>
    <row r="38" s="1" customFormat="1" ht="15.95" customHeight="1" spans="1: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54"/>
      <c r="L38" s="54"/>
      <c r="M38" s="33"/>
      <c r="N38" s="33"/>
      <c r="O38" s="42"/>
    </row>
    <row r="39" s="1" customFormat="1" spans="1:15">
      <c r="A39" s="34" t="s">
        <v>34</v>
      </c>
      <c r="B39" s="34"/>
      <c r="C39" s="34"/>
      <c r="D39" s="34"/>
      <c r="E39" s="34"/>
      <c r="F39" s="34"/>
      <c r="G39" s="34"/>
      <c r="H39" s="34"/>
      <c r="I39" s="34"/>
      <c r="J39" s="34"/>
      <c r="K39" s="55"/>
      <c r="L39" s="55"/>
      <c r="M39" s="56"/>
      <c r="N39" s="34"/>
      <c r="O39" s="10"/>
    </row>
    <row r="40" s="1" customFormat="1" ht="33" customHeight="1" spans="1:15">
      <c r="A40" s="35" t="s">
        <v>35</v>
      </c>
      <c r="B40" s="35"/>
      <c r="C40" s="35"/>
      <c r="D40" s="35"/>
      <c r="E40" s="35"/>
      <c r="F40" s="35"/>
      <c r="G40" s="35"/>
      <c r="H40" s="35"/>
      <c r="I40" s="35"/>
      <c r="J40" s="35"/>
      <c r="K40" s="57"/>
      <c r="L40" s="57"/>
      <c r="M40" s="58"/>
      <c r="N40" s="35"/>
      <c r="O40" s="10"/>
    </row>
    <row r="41" spans="1:1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59"/>
      <c r="L41" s="59"/>
      <c r="M41" s="60"/>
      <c r="N41" s="36"/>
    </row>
    <row r="42" ht="18.75" spans="1:15">
      <c r="A42" s="37" t="s">
        <v>36</v>
      </c>
      <c r="B42" s="37"/>
      <c r="D42" s="38"/>
      <c r="E42" s="38"/>
      <c r="F42" s="38"/>
      <c r="G42" s="38"/>
      <c r="H42" s="38"/>
      <c r="I42" s="38"/>
      <c r="J42" s="38"/>
      <c r="K42" s="61"/>
      <c r="L42" s="61"/>
      <c r="M42" s="62"/>
      <c r="N42" s="38"/>
      <c r="O42" s="38"/>
    </row>
    <row r="43" ht="18.75" spans="2:15">
      <c r="B43" s="38"/>
      <c r="C43" s="38"/>
      <c r="D43" s="38"/>
      <c r="E43" s="38"/>
      <c r="F43" s="38"/>
      <c r="G43" s="38"/>
      <c r="H43" s="38"/>
      <c r="I43" s="38"/>
      <c r="J43" s="38"/>
      <c r="K43" s="63"/>
      <c r="L43" s="63"/>
      <c r="M43" s="62"/>
      <c r="N43" s="38"/>
      <c r="O43" s="38"/>
    </row>
    <row r="44" ht="18.75" spans="1:15">
      <c r="A44" s="37" t="s">
        <v>37</v>
      </c>
      <c r="B44" s="37"/>
      <c r="C44" s="37"/>
      <c r="D44" s="37"/>
      <c r="E44" s="37"/>
      <c r="F44" s="37"/>
      <c r="H44" s="38"/>
      <c r="I44" s="38"/>
      <c r="J44" s="38"/>
      <c r="K44" s="61"/>
      <c r="L44" s="61"/>
      <c r="M44" s="62"/>
      <c r="O44" s="38"/>
    </row>
  </sheetData>
  <autoFilter ref="A7:O44">
    <extLst/>
  </autoFilter>
  <mergeCells count="12">
    <mergeCell ref="B2:O2"/>
    <mergeCell ref="K4:O4"/>
    <mergeCell ref="K5:O5"/>
    <mergeCell ref="A6:H6"/>
    <mergeCell ref="K6:O6"/>
    <mergeCell ref="B36:F36"/>
    <mergeCell ref="A37:O37"/>
    <mergeCell ref="A38:O38"/>
    <mergeCell ref="A39:N39"/>
    <mergeCell ref="A40:N40"/>
    <mergeCell ref="A42:B42"/>
    <mergeCell ref="A44:F44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93" man="1"/>
  </colBreaks>
  <ignoredErrors>
    <ignoredError sqref="D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2栋 2套 上浮 5% </vt:lpstr>
      <vt:lpstr>9栋 7套 上浮 5%  (7)</vt:lpstr>
      <vt:lpstr>11栋 4套 上浮 5% </vt:lpstr>
      <vt:lpstr>12栋 2套 上浮 5%  </vt:lpstr>
      <vt:lpstr>18栋 8套 上浮 5%  </vt:lpstr>
      <vt:lpstr>21栋 28套 上浮 5%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2023-09-28T10:03:58Z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