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 9栋2套上浮  5%" sheetId="7" r:id="rId1"/>
    <sheet name=" 10栋2套上浮  5% " sheetId="10" r:id="rId2"/>
  </sheets>
  <definedNames>
    <definedName name="_xlnm._FilterDatabase" localSheetId="0" hidden="1">' 9栋2套上浮  5%'!$A$7:$N$11</definedName>
    <definedName name="_xlnm._FilterDatabase" localSheetId="1" hidden="1">' 10栋2套上浮  5% '!$A$7:$N$11</definedName>
    <definedName name="_xlnm.Print_Area" localSheetId="0">' 9栋2套上浮  5%'!$A$1:$O$18</definedName>
    <definedName name="_xlnm.Print_Titles" localSheetId="0">' 9栋2套上浮  5%'!$7:$7</definedName>
    <definedName name="_xlnm.Print_Area" localSheetId="1">' 10栋2套上浮  5% '!$A$1:$O$18</definedName>
    <definedName name="_xlnm.Print_Titles" localSheetId="1">' 10栋2套上浮  5% '!$7:$7</definedName>
  </definedNames>
  <calcPr calcId="144525"/>
</workbook>
</file>

<file path=xl/sharedStrings.xml><?xml version="1.0" encoding="utf-8"?>
<sst xmlns="http://schemas.openxmlformats.org/spreadsheetml/2006/main" count="80" uniqueCount="41">
  <si>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</si>
  <si>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</si>
  <si>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</si>
  <si>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</si>
  <si>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</si>
  <si>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</si>
  <si>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销售价格备案编号：[2023]085号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</si>
  <si>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</si>
  <si>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</si>
  <si>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</si>
  <si>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</si>
  <si>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</si>
  <si>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</si>
  <si>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</si>
  <si>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</si>
  <si>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</si>
  <si>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</si>
  <si>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</si>
  <si>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</si>
  <si>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</si>
  <si>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</si>
  <si>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</si>
  <si>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</si>
  <si>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</si>
  <si>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14</t>
  </si>
  <si>
    <t>二居室</t>
  </si>
  <si>
    <t>现售</t>
  </si>
  <si>
    <t>毛坯</t>
  </si>
  <si>
    <t>23</t>
  </si>
  <si>
    <t>合计</t>
  </si>
  <si>
    <t>本楼栋总面积/均价</t>
  </si>
  <si>
    <r>
      <rPr>
        <sz val="10"/>
        <rFont val="仿宋_GB2312"/>
        <charset val="134"/>
      </rPr>
      <t>本栋销售住宅共180 套，本次申请住宅共2套，销售住宅总建筑面积： 149.76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，套内面积：114.96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，分摊面积：34.8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，销售均价：8890.35元/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         元</t>
    </r>
    <r>
      <rPr>
        <sz val="10"/>
        <color theme="1"/>
        <rFont val="仿宋_GB2312"/>
        <charset val="134"/>
      </rPr>
      <t>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</si>
  <si>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</si>
  <si>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</si>
  <si>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</si>
  <si>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</si>
  <si>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10栋</t>
  </si>
  <si>
    <t>11</t>
  </si>
  <si>
    <t>一居室</t>
  </si>
  <si>
    <t>21</t>
  </si>
  <si>
    <r>
      <rPr>
        <sz val="10"/>
        <rFont val="仿宋_GB2312"/>
        <charset val="134"/>
      </rPr>
      <t>本栋销售住宅共180 套，本次申请住宅共2套，销售住宅总建筑面积： 108.04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，套内面积：82.94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，分摊面积：25.1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，销售均价：9327.15元/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         元</t>
    </r>
    <r>
      <rPr>
        <sz val="10"/>
        <color theme="1"/>
        <rFont val="仿宋_GB2312"/>
        <charset val="134"/>
      </rPr>
      <t>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</si>
</sst>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 "/>
  </numFmts>
  <fonts count="42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0"/>
    </font>
    <font>
      <sz val="10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0"/>
      <color rgb="FFFF0000"/>
      <name val="仿宋_GB2312"/>
      <charset val="134"/>
    </font>
    <font>
      <sz val="14"/>
      <color rgb="FFFF0000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0" borderId="12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5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45170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8">
      <c r="A8" s="16">
        <v>1</v>
      </c>
      <c r="B8" s="17" t="s">
        <v>23</v>
      </c>
      <c r="C8" s="18">
        <v>1401</v>
      </c>
      <c r="D8" s="19" t="s">
        <v>24</v>
      </c>
      <c r="E8" s="18" t="s">
        <v>25</v>
      </c>
      <c r="F8" s="18">
        <v>2.95</v>
      </c>
      <c r="G8" s="20">
        <v>74.88</v>
      </c>
      <c r="H8" s="20">
        <f>G8-I8</f>
        <v>17.4</v>
      </c>
      <c r="I8" s="20">
        <v>57.48</v>
      </c>
      <c r="J8" s="20">
        <v>8930</v>
      </c>
      <c r="K8" s="43">
        <f>J8*105%</f>
        <v>9376.5</v>
      </c>
      <c r="L8" s="43">
        <f>G8*J8</f>
        <v>668678.4</v>
      </c>
      <c r="M8" s="44">
        <f>G8*K8</f>
        <v>702112.32</v>
      </c>
      <c r="N8" s="45" t="s">
        <v>26</v>
      </c>
      <c r="O8" s="45" t="s">
        <v>27</v>
      </c>
      <c r="P8" s="46"/>
      <c r="R8" s="62"/>
    </row>
    <row r="9" s="3" customFormat="1" ht="21.95" customHeight="1" spans="1:18">
      <c r="A9" s="16">
        <v>2</v>
      </c>
      <c r="B9" s="17" t="s">
        <v>23</v>
      </c>
      <c r="C9" s="21">
        <v>2308</v>
      </c>
      <c r="D9" s="22" t="s">
        <v>28</v>
      </c>
      <c r="E9" s="18" t="s">
        <v>25</v>
      </c>
      <c r="F9" s="18">
        <v>2.95</v>
      </c>
      <c r="G9" s="23">
        <v>74.88</v>
      </c>
      <c r="H9" s="20">
        <f>G9-I9</f>
        <v>17.4</v>
      </c>
      <c r="I9" s="23">
        <v>57.48</v>
      </c>
      <c r="J9" s="23">
        <v>8004</v>
      </c>
      <c r="K9" s="43">
        <f>J9*105%</f>
        <v>8404.2</v>
      </c>
      <c r="L9" s="43">
        <f>G9*J9</f>
        <v>599339.52</v>
      </c>
      <c r="M9" s="44">
        <f>G9*K9</f>
        <v>629306.496</v>
      </c>
      <c r="N9" s="45" t="s">
        <v>26</v>
      </c>
      <c r="O9" s="45" t="s">
        <v>27</v>
      </c>
      <c r="P9" s="46"/>
      <c r="R9" s="62"/>
    </row>
    <row r="10" s="4" customFormat="1" ht="24.75" customHeight="1" spans="1:15">
      <c r="A10" s="24" t="s">
        <v>29</v>
      </c>
      <c r="B10" s="25" t="s">
        <v>30</v>
      </c>
      <c r="C10" s="26"/>
      <c r="D10" s="26"/>
      <c r="E10" s="26"/>
      <c r="F10" s="27"/>
      <c r="G10" s="23">
        <f>SUM(G8:G9)</f>
        <v>149.76</v>
      </c>
      <c r="H10" s="20">
        <f>SUM(H8:H9)</f>
        <v>34.8</v>
      </c>
      <c r="I10" s="23">
        <f>SUM(I8:I9)</f>
        <v>114.96</v>
      </c>
      <c r="J10" s="23">
        <f>AVERAGE(J8:J9)</f>
        <v>8467</v>
      </c>
      <c r="K10" s="43">
        <f>AVERAGE(K8:K9)</f>
        <v>8890.35</v>
      </c>
      <c r="L10" s="43"/>
      <c r="M10" s="48"/>
      <c r="N10" s="49"/>
      <c r="O10" s="49"/>
    </row>
    <row r="11" ht="33.95" customHeight="1" spans="1:15">
      <c r="A11" s="28" t="s">
        <v>31</v>
      </c>
      <c r="B11" s="28"/>
      <c r="C11" s="28"/>
      <c r="D11" s="28"/>
      <c r="E11" s="28"/>
      <c r="F11" s="28"/>
      <c r="G11" s="28"/>
      <c r="H11" s="28"/>
      <c r="I11" s="28"/>
      <c r="J11" s="28"/>
      <c r="K11" s="50"/>
      <c r="L11" s="50"/>
      <c r="M11" s="51"/>
      <c r="N11" s="28"/>
      <c r="O11" s="28"/>
    </row>
    <row r="12" ht="15.95" customHeight="1" spans="1: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52"/>
      <c r="L12" s="52"/>
      <c r="M12" s="53"/>
      <c r="N12" s="29"/>
      <c r="O12" s="54"/>
    </row>
    <row r="13" spans="1:14">
      <c r="A13" s="30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55"/>
      <c r="L13" s="55"/>
      <c r="M13" s="56"/>
      <c r="N13" s="30"/>
    </row>
    <row r="14" ht="33" customHeight="1" spans="1:14">
      <c r="A14" s="31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57"/>
      <c r="L14" s="57"/>
      <c r="M14" s="58"/>
      <c r="N14" s="31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7"/>
      <c r="L15" s="57"/>
      <c r="M15" s="58"/>
      <c r="N15" s="31"/>
    </row>
    <row r="16" ht="18.75" spans="1:15">
      <c r="A16" s="32" t="s">
        <v>34</v>
      </c>
      <c r="B16" s="32"/>
      <c r="D16" s="33"/>
      <c r="E16" s="33"/>
      <c r="F16" s="33"/>
      <c r="G16" s="33"/>
      <c r="H16" s="33"/>
      <c r="I16" s="33"/>
      <c r="J16" s="33"/>
      <c r="K16" s="59"/>
      <c r="L16" s="59"/>
      <c r="M16" s="60"/>
      <c r="N16" s="33"/>
      <c r="O16" s="33"/>
    </row>
    <row r="17" ht="18.75" spans="2:15">
      <c r="B17" s="33"/>
      <c r="C17" s="33"/>
      <c r="D17" s="33"/>
      <c r="E17" s="33"/>
      <c r="F17" s="33"/>
      <c r="G17" s="33"/>
      <c r="H17" s="33"/>
      <c r="I17" s="33"/>
      <c r="J17" s="33"/>
      <c r="K17" s="61"/>
      <c r="L17" s="61"/>
      <c r="M17" s="60"/>
      <c r="N17" s="33"/>
      <c r="O17" s="33"/>
    </row>
    <row r="18" ht="18.75" spans="1:15">
      <c r="A18" s="32" t="s">
        <v>35</v>
      </c>
      <c r="B18" s="32"/>
      <c r="C18" s="32"/>
      <c r="D18" s="32"/>
      <c r="E18" s="32"/>
      <c r="F18" s="32"/>
      <c r="H18" s="33"/>
      <c r="I18" s="33"/>
      <c r="J18" s="33"/>
      <c r="K18" s="59"/>
      <c r="L18" s="59"/>
      <c r="M18" s="60"/>
      <c r="O18" s="33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tabSelected="1" workbookViewId="0">
      <pane ySplit="7" topLeftCell="A8" activePane="bottomLeft" state="frozen"/>
      <selection/>
      <selection pane="bottomLeft" activeCell="G22" sqref="G22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45170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8">
      <c r="A8" s="16">
        <v>1</v>
      </c>
      <c r="B8" s="17" t="s">
        <v>36</v>
      </c>
      <c r="C8" s="18">
        <v>1102</v>
      </c>
      <c r="D8" s="19" t="s">
        <v>37</v>
      </c>
      <c r="E8" s="18" t="s">
        <v>38</v>
      </c>
      <c r="F8" s="18">
        <v>2.95</v>
      </c>
      <c r="G8" s="20">
        <v>54.02</v>
      </c>
      <c r="H8" s="20">
        <f>G8-I8</f>
        <v>12.55</v>
      </c>
      <c r="I8" s="20">
        <v>41.47</v>
      </c>
      <c r="J8" s="20">
        <v>8788.5</v>
      </c>
      <c r="K8" s="43">
        <f>J8*105%</f>
        <v>9227.925</v>
      </c>
      <c r="L8" s="43">
        <f>G8*J8</f>
        <v>474754.77</v>
      </c>
      <c r="M8" s="44">
        <f>G8*K8</f>
        <v>498492.5085</v>
      </c>
      <c r="N8" s="45" t="s">
        <v>26</v>
      </c>
      <c r="O8" s="45" t="s">
        <v>27</v>
      </c>
      <c r="P8" s="46"/>
      <c r="R8" s="62"/>
    </row>
    <row r="9" s="3" customFormat="1" ht="21.95" customHeight="1" spans="1:18">
      <c r="A9" s="16">
        <v>2</v>
      </c>
      <c r="B9" s="17" t="s">
        <v>36</v>
      </c>
      <c r="C9" s="21">
        <v>2102</v>
      </c>
      <c r="D9" s="22" t="s">
        <v>39</v>
      </c>
      <c r="E9" s="18" t="s">
        <v>38</v>
      </c>
      <c r="F9" s="18">
        <v>2.95</v>
      </c>
      <c r="G9" s="23">
        <v>54.02</v>
      </c>
      <c r="H9" s="20">
        <f>G9-I9</f>
        <v>12.55</v>
      </c>
      <c r="I9" s="23">
        <v>41.47</v>
      </c>
      <c r="J9" s="23">
        <v>8977.5</v>
      </c>
      <c r="K9" s="43">
        <f>J9*105%</f>
        <v>9426.375</v>
      </c>
      <c r="L9" s="43">
        <f>G9*J9</f>
        <v>484964.55</v>
      </c>
      <c r="M9" s="44">
        <f>G9*K9</f>
        <v>509212.7775</v>
      </c>
      <c r="N9" s="45" t="s">
        <v>26</v>
      </c>
      <c r="O9" s="45" t="s">
        <v>27</v>
      </c>
      <c r="P9" s="46"/>
      <c r="R9" s="62"/>
    </row>
    <row r="10" s="4" customFormat="1" ht="24.75" customHeight="1" spans="1:15">
      <c r="A10" s="24" t="s">
        <v>29</v>
      </c>
      <c r="B10" s="25" t="s">
        <v>30</v>
      </c>
      <c r="C10" s="26"/>
      <c r="D10" s="26"/>
      <c r="E10" s="26"/>
      <c r="F10" s="27"/>
      <c r="G10" s="23">
        <f>SUM(G8:G9)</f>
        <v>108.04</v>
      </c>
      <c r="H10" s="20">
        <f>SUM(H8:H9)</f>
        <v>25.1</v>
      </c>
      <c r="I10" s="23">
        <f>SUM(I8:I9)</f>
        <v>82.94</v>
      </c>
      <c r="J10" s="23">
        <f>AVERAGE(J8:J9)</f>
        <v>8883</v>
      </c>
      <c r="K10" s="43">
        <f>AVERAGE(K8:K9)</f>
        <v>9327.15</v>
      </c>
      <c r="L10" s="47"/>
      <c r="M10" s="48"/>
      <c r="N10" s="49"/>
      <c r="O10" s="49"/>
    </row>
    <row r="11" ht="33.95" customHeight="1" spans="1:15">
      <c r="A11" s="28" t="s">
        <v>40</v>
      </c>
      <c r="B11" s="28"/>
      <c r="C11" s="28"/>
      <c r="D11" s="28"/>
      <c r="E11" s="28"/>
      <c r="F11" s="28"/>
      <c r="G11" s="28"/>
      <c r="H11" s="28"/>
      <c r="I11" s="28"/>
      <c r="J11" s="28"/>
      <c r="K11" s="50"/>
      <c r="L11" s="50"/>
      <c r="M11" s="51"/>
      <c r="N11" s="28"/>
      <c r="O11" s="28"/>
    </row>
    <row r="12" ht="15.95" customHeight="1" spans="1: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52"/>
      <c r="L12" s="52"/>
      <c r="M12" s="53"/>
      <c r="N12" s="29"/>
      <c r="O12" s="54"/>
    </row>
    <row r="13" spans="1:14">
      <c r="A13" s="30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55"/>
      <c r="L13" s="55"/>
      <c r="M13" s="56"/>
      <c r="N13" s="30"/>
    </row>
    <row r="14" ht="33" customHeight="1" spans="1:14">
      <c r="A14" s="31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57"/>
      <c r="L14" s="57"/>
      <c r="M14" s="58"/>
      <c r="N14" s="31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7"/>
      <c r="L15" s="57"/>
      <c r="M15" s="58"/>
      <c r="N15" s="31"/>
    </row>
    <row r="16" ht="18.75" spans="1:15">
      <c r="A16" s="32" t="s">
        <v>34</v>
      </c>
      <c r="B16" s="32"/>
      <c r="D16" s="33"/>
      <c r="E16" s="33"/>
      <c r="F16" s="33"/>
      <c r="G16" s="33"/>
      <c r="H16" s="33"/>
      <c r="I16" s="33"/>
      <c r="J16" s="33"/>
      <c r="K16" s="59"/>
      <c r="L16" s="59"/>
      <c r="M16" s="60"/>
      <c r="N16" s="33"/>
      <c r="O16" s="33"/>
    </row>
    <row r="17" ht="18.75" spans="2:15">
      <c r="B17" s="33"/>
      <c r="C17" s="33"/>
      <c r="D17" s="33"/>
      <c r="E17" s="33"/>
      <c r="F17" s="33"/>
      <c r="G17" s="33"/>
      <c r="H17" s="33"/>
      <c r="I17" s="33"/>
      <c r="J17" s="33"/>
      <c r="K17" s="61"/>
      <c r="L17" s="61"/>
      <c r="M17" s="60"/>
      <c r="N17" s="33"/>
      <c r="O17" s="33"/>
    </row>
    <row r="18" ht="18.75" spans="1:15">
      <c r="A18" s="32" t="s">
        <v>35</v>
      </c>
      <c r="B18" s="32"/>
      <c r="C18" s="32"/>
      <c r="D18" s="32"/>
      <c r="E18" s="32"/>
      <c r="F18" s="32"/>
      <c r="H18" s="33"/>
      <c r="I18" s="33"/>
      <c r="J18" s="33"/>
      <c r="K18" s="59"/>
      <c r="L18" s="59"/>
      <c r="M18" s="60"/>
      <c r="O18" s="33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9栋2套上浮  5%</vt:lpstr>
      <vt:lpstr> 10栋2套上浮 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2023-09-28T10:10:14Z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