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25栋" sheetId="1" r:id="rId1"/>
    <sheet name="26栋" sheetId="4" r:id="rId2"/>
    <sheet name="27栋" sheetId="2" r:id="rId3"/>
    <sheet name="28栋" sheetId="3" r:id="rId4"/>
    <sheet name="28栋 上调" sheetId="6" r:id="rId5"/>
    <sheet name="29栋" sheetId="5" r:id="rId6"/>
    <sheet name="29栋上调" sheetId="7" r:id="rId7"/>
  </sheets>
  <definedNames>
    <definedName name="_xlnm._FilterDatabase" localSheetId="1" hidden="1">'26栋'!$A$7:$O$35</definedName>
    <definedName name="_xlnm._FilterDatabase" localSheetId="2" hidden="1">'27栋'!$A$7:$O$27</definedName>
    <definedName name="_xlnm._FilterDatabase" localSheetId="3" hidden="1">'28栋'!$A$7:$O$20</definedName>
    <definedName name="_xlnm._FilterDatabase" localSheetId="4" hidden="1">'28栋 上调'!$A$7:$O$17</definedName>
    <definedName name="_xlnm._FilterDatabase" localSheetId="0" hidden="1">'25栋'!$A$7:$O$81</definedName>
    <definedName name="_xlnm.Print_Titles" localSheetId="5">'29栋'!$1:$6</definedName>
    <definedName name="_xlnm.Print_Area" localSheetId="6">'29栋上调'!$A$1:$O$16</definedName>
    <definedName name="_xlnm.Print_Titles" localSheetId="1">'26栋'!$1:$7</definedName>
    <definedName name="_xlnm.Print_Titles" localSheetId="2">'27栋'!$1:$7</definedName>
  </definedNames>
  <calcPr calcId="144525"/>
</workbook>
</file>

<file path=xl/sharedStrings.xml><?xml version="1.0" encoding="utf-8"?>
<sst xmlns="http://schemas.openxmlformats.org/spreadsheetml/2006/main" count="729" uniqueCount="97">
  <si>
    <t>商品房销售价目表（篁胜新城五期25栋调整）</t>
  </si>
  <si>
    <r>
      <rPr>
        <sz val="14"/>
        <rFont val="宋体"/>
        <charset val="134"/>
      </rPr>
      <t>房地产开发企业名称或中介服务机构名称：</t>
    </r>
    <r>
      <rPr>
        <u/>
        <sz val="14"/>
        <rFont val="宋体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</si>
  <si>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</si>
  <si>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地址：佛冈县石角镇北园路2号篁胜新城25栋</t>
  </si>
  <si>
    <t>销售价格备案编号：[2023]070号</t>
  </si>
  <si>
    <t>日期：2023年7月17日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</si>
  <si>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</si>
  <si>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</si>
  <si>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</si>
  <si>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</si>
  <si>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</si>
  <si>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</si>
  <si>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宋体"/>
        <charset val="134"/>
      </rPr>
      <t>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</si>
  <si>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分摊的共有建筑面积（m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</si>
  <si>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套内建筑面积（m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</si>
  <si>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</si>
  <si>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</si>
  <si>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</si>
  <si>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</si>
  <si>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</si>
  <si>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</si>
  <si>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25-1#</t>
  </si>
  <si>
    <t>101房</t>
  </si>
  <si>
    <t>三房</t>
  </si>
  <si>
    <t>待售</t>
  </si>
  <si>
    <t>毛坯</t>
  </si>
  <si>
    <t>102房</t>
  </si>
  <si>
    <t>103房</t>
  </si>
  <si>
    <t>104房</t>
  </si>
  <si>
    <t>201房</t>
  </si>
  <si>
    <t>202房</t>
  </si>
  <si>
    <t>203房</t>
  </si>
  <si>
    <t>204房</t>
  </si>
  <si>
    <t>301房</t>
  </si>
  <si>
    <t>302房</t>
  </si>
  <si>
    <t>303房</t>
  </si>
  <si>
    <t>304房</t>
  </si>
  <si>
    <t>401房</t>
  </si>
  <si>
    <t>402房</t>
  </si>
  <si>
    <t>403房</t>
  </si>
  <si>
    <t>404房</t>
  </si>
  <si>
    <t>502房</t>
  </si>
  <si>
    <t>503房</t>
  </si>
  <si>
    <t>602房</t>
  </si>
  <si>
    <t>603房</t>
  </si>
  <si>
    <t>702房</t>
  </si>
  <si>
    <t>801房</t>
  </si>
  <si>
    <t>802房</t>
  </si>
  <si>
    <t>902房</t>
  </si>
  <si>
    <t>1801房</t>
  </si>
  <si>
    <t>2101房</t>
  </si>
  <si>
    <t>2102房</t>
  </si>
  <si>
    <t>2103房</t>
  </si>
  <si>
    <t>2104房</t>
  </si>
  <si>
    <t>25-2#</t>
  </si>
  <si>
    <t>1104房</t>
  </si>
  <si>
    <t>1202房</t>
  </si>
  <si>
    <t>1401房</t>
  </si>
  <si>
    <t>1402房</t>
  </si>
  <si>
    <t>1404房</t>
  </si>
  <si>
    <t>1802房</t>
  </si>
  <si>
    <t>1804房</t>
  </si>
  <si>
    <t>1901房</t>
  </si>
  <si>
    <t>2001房</t>
  </si>
  <si>
    <t>2002房</t>
  </si>
  <si>
    <t>2003房</t>
  </si>
  <si>
    <t>2004房</t>
  </si>
  <si>
    <t>本楼栋总面积/均价</t>
  </si>
  <si>
    <t>本栋销售住宅共 66 套，销售住宅总建筑面积：7197.24㎡，套内面积：5753.73㎡，分摊面积：1443.51㎡，销售均价：7404元/㎡（建筑面积）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</si>
  <si>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</si>
  <si>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</si>
  <si>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</si>
  <si>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</si>
  <si>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商品房销售价目表（篁胜新城五期26栋调整）</t>
  </si>
  <si>
    <t>地址：佛冈县石角镇北园路2号篁胜新城26栋</t>
  </si>
  <si>
    <t>26-1#</t>
  </si>
  <si>
    <t>本栋销售住宅共 20 套，销售住宅总建筑面积：2274.48㎡，套内面积：1836.26㎡，分摊面积：438.22㎡，销售均价：7134元/㎡（建筑面积）</t>
  </si>
  <si>
    <t>商品房销售价目表（篁胜新城五期27栋调整）</t>
  </si>
  <si>
    <t>地址：佛冈县石角镇北园路2号篁胜新城27栋</t>
  </si>
  <si>
    <t>27-1#</t>
  </si>
  <si>
    <t>四房</t>
  </si>
  <si>
    <t>27-2#</t>
  </si>
  <si>
    <t>本栋销售住宅共 13 套，销售住宅总建筑面积：1496.4㎡，套内面积：1206.66㎡，分摊面积：289.74㎡，销售均价：7033元/㎡（建筑面积）</t>
  </si>
  <si>
    <t>商品房销售价目表（篁胜新城五期28栋调整）</t>
  </si>
  <si>
    <t>地址：佛冈县石角镇北园路2号篁胜新城28栋</t>
  </si>
  <si>
    <t>建筑面积（m2）</t>
  </si>
  <si>
    <t>分摊的共有建筑面积（m2）</t>
  </si>
  <si>
    <t>套内建筑面积（m2）</t>
  </si>
  <si>
    <t>28-1#</t>
  </si>
  <si>
    <t>28-2#</t>
  </si>
  <si>
    <t>本栋销售住宅共 5 套，销售住宅总建筑面积：576.37㎡，套内面积：462.94㎡，分摊面积：113.43㎡，销售均价：7501元/㎡（建筑面积）</t>
  </si>
  <si>
    <t>本栋销售住宅共 2 套，销售住宅总建筑面积：227.04㎡，套内面积：183.08㎡，分摊面积：43.96㎡，销售均价：8400元/㎡（建筑面积）</t>
  </si>
  <si>
    <t>商品房销售价目表（篁胜新城五期29栋调整）</t>
  </si>
  <si>
    <t>地址：佛冈县石角镇北园路2号篁胜新城29栋</t>
  </si>
  <si>
    <t>29-1#</t>
  </si>
  <si>
    <t>本栋销售住宅共 10 套，销售住宅总建筑面积：1156.02㎡，套内面积：931.48㎡，分摊面积：224.54㎡，销售均价：7840元/㎡（建筑面积）</t>
  </si>
  <si>
    <t>本栋销售住宅共 2 套，销售住宅总建筑面积：227.22㎡，套内面积：183.08㎡，分摊面积：44.14㎡，销售均价：8400元/㎡（建筑面积）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</si>
</sst>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8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4"/>
      <name val="宋体"/>
      <charset val="134"/>
    </font>
    <font>
      <vertAlign val="super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1"/>
  <sheetViews>
    <sheetView workbookViewId="0">
      <selection activeCell="R9" sqref="R9"/>
    </sheetView>
  </sheetViews>
  <sheetFormatPr defaultColWidth="9" defaultRowHeight="27" customHeight="1"/>
  <cols>
    <col min="1" max="1" width="7.625" style="1" customWidth="1"/>
    <col min="2" max="2" width="8.875" style="1" customWidth="1"/>
    <col min="3" max="3" width="9" style="56"/>
    <col min="4" max="4" width="6.375" style="1" customWidth="1"/>
    <col min="5" max="5" width="9" style="1"/>
    <col min="6" max="6" width="5.125" style="1" customWidth="1"/>
    <col min="7" max="9" width="10.375" style="1"/>
    <col min="10" max="10" width="9.75" style="1" customWidth="1"/>
    <col min="11" max="11" width="9" style="1"/>
    <col min="12" max="12" width="13.25" style="1" customWidth="1"/>
    <col min="13" max="13" width="13.25" style="57" customWidth="1"/>
    <col min="14" max="14" width="11" style="1" customWidth="1"/>
    <col min="15" max="16384" width="9" style="1"/>
  </cols>
  <sheetData>
    <row r="1" s="55" customFormat="1" ht="12" customHeight="1" spans="1:15">
      <c r="A1" s="58"/>
      <c r="B1" s="58"/>
      <c r="C1" s="58"/>
      <c r="D1" s="58"/>
      <c r="E1" s="58"/>
      <c r="F1" s="58"/>
      <c r="G1" s="58"/>
      <c r="H1" s="58"/>
      <c r="I1" s="58"/>
      <c r="J1" s="67"/>
      <c r="K1" s="67"/>
      <c r="L1" s="67"/>
      <c r="M1" s="67"/>
      <c r="N1" s="58"/>
      <c r="O1" s="58"/>
    </row>
    <row r="2" s="55" customFormat="1" customHeight="1" spans="1:1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8"/>
      <c r="N2" s="59"/>
      <c r="O2" s="59"/>
    </row>
    <row r="3" s="55" customFormat="1" ht="19" customHeight="1" spans="1:15">
      <c r="A3" s="58"/>
      <c r="B3" s="58"/>
      <c r="C3" s="58"/>
      <c r="D3" s="58"/>
      <c r="E3" s="58"/>
      <c r="F3" s="58"/>
      <c r="G3" s="58"/>
      <c r="H3" s="58"/>
      <c r="I3" s="58"/>
      <c r="J3" s="67"/>
      <c r="K3" s="67"/>
      <c r="L3" s="67"/>
      <c r="M3" s="67"/>
      <c r="N3" s="58"/>
      <c r="O3" s="58"/>
    </row>
    <row r="4" s="55" customFormat="1" customHeight="1" spans="1:15">
      <c r="A4" s="60" t="s">
        <v>1</v>
      </c>
      <c r="B4" s="61"/>
      <c r="C4" s="61"/>
      <c r="D4" s="61"/>
      <c r="E4" s="61"/>
      <c r="F4" s="61"/>
      <c r="G4" s="61"/>
      <c r="H4" s="61"/>
      <c r="I4" s="61"/>
      <c r="J4" s="55"/>
      <c r="K4" s="69" t="s">
        <v>2</v>
      </c>
      <c r="L4" s="55"/>
      <c r="M4" s="67"/>
      <c r="N4" s="67"/>
      <c r="O4" s="67"/>
    </row>
    <row r="5" s="55" customFormat="1" ht="23" customHeight="1" spans="1:15">
      <c r="A5" s="61"/>
      <c r="B5" s="61"/>
      <c r="C5" s="61"/>
      <c r="D5" s="61"/>
      <c r="E5" s="61"/>
      <c r="F5" s="61"/>
      <c r="G5" s="61"/>
      <c r="H5" s="61"/>
      <c r="I5" s="61"/>
      <c r="J5" s="55"/>
      <c r="K5" s="69" t="s">
        <v>3</v>
      </c>
      <c r="L5" s="55"/>
      <c r="M5" s="67"/>
      <c r="N5" s="67"/>
      <c r="O5" s="67"/>
    </row>
    <row r="6" s="55" customFormat="1" customHeight="1" spans="1:15">
      <c r="A6" s="62" t="s">
        <v>4</v>
      </c>
      <c r="B6" s="62"/>
      <c r="C6" s="62"/>
      <c r="D6" s="62"/>
      <c r="E6" s="62"/>
      <c r="F6" s="62"/>
      <c r="G6" s="62"/>
      <c r="H6" s="62"/>
      <c r="I6" s="61"/>
      <c r="J6" s="55"/>
      <c r="K6" s="69" t="s">
        <v>5</v>
      </c>
      <c r="L6" s="55"/>
      <c r="M6" s="67"/>
      <c r="N6" s="67"/>
      <c r="O6" s="67"/>
    </row>
    <row r="7" s="55" customFormat="1" ht="52" customHeight="1" spans="1:15">
      <c r="A7" s="63" t="s">
        <v>6</v>
      </c>
      <c r="B7" s="63" t="s">
        <v>7</v>
      </c>
      <c r="C7" s="64" t="s">
        <v>8</v>
      </c>
      <c r="D7" s="64" t="s">
        <v>9</v>
      </c>
      <c r="E7" s="64" t="s">
        <v>10</v>
      </c>
      <c r="F7" s="64" t="s">
        <v>11</v>
      </c>
      <c r="G7" s="64" t="s">
        <v>12</v>
      </c>
      <c r="H7" s="64" t="s">
        <v>13</v>
      </c>
      <c r="I7" s="64" t="s">
        <v>14</v>
      </c>
      <c r="J7" s="70" t="s">
        <v>15</v>
      </c>
      <c r="K7" s="70" t="s">
        <v>16</v>
      </c>
      <c r="L7" s="64" t="s">
        <v>17</v>
      </c>
      <c r="M7" s="70" t="s">
        <v>18</v>
      </c>
      <c r="N7" s="64" t="s">
        <v>19</v>
      </c>
      <c r="O7" s="64" t="s">
        <v>20</v>
      </c>
    </row>
    <row r="8" customHeight="1" spans="1:15">
      <c r="A8" s="12">
        <v>1</v>
      </c>
      <c r="B8" s="11" t="s">
        <v>21</v>
      </c>
      <c r="C8" s="65" t="s">
        <v>22</v>
      </c>
      <c r="D8" s="12">
        <v>1</v>
      </c>
      <c r="E8" s="12" t="s">
        <v>23</v>
      </c>
      <c r="F8" s="12">
        <v>3</v>
      </c>
      <c r="G8" s="66">
        <v>117.73</v>
      </c>
      <c r="H8" s="66">
        <v>23.61</v>
      </c>
      <c r="I8" s="66">
        <v>94.12</v>
      </c>
      <c r="J8" s="22">
        <v>8300</v>
      </c>
      <c r="K8" s="22">
        <v>7063</v>
      </c>
      <c r="L8" s="22">
        <v>977159</v>
      </c>
      <c r="M8" s="71">
        <f>K8*G8</f>
        <v>831526.99</v>
      </c>
      <c r="N8" s="12" t="s">
        <v>24</v>
      </c>
      <c r="O8" s="12" t="s">
        <v>25</v>
      </c>
    </row>
    <row r="9" customHeight="1" spans="1:15">
      <c r="A9" s="12">
        <v>2</v>
      </c>
      <c r="B9" s="11" t="s">
        <v>21</v>
      </c>
      <c r="C9" s="65" t="s">
        <v>26</v>
      </c>
      <c r="D9" s="12">
        <v>1</v>
      </c>
      <c r="E9" s="12" t="s">
        <v>23</v>
      </c>
      <c r="F9" s="12">
        <v>3</v>
      </c>
      <c r="G9" s="66">
        <v>117.73</v>
      </c>
      <c r="H9" s="66">
        <v>23.61</v>
      </c>
      <c r="I9" s="66">
        <v>94.12</v>
      </c>
      <c r="J9" s="22">
        <v>8300</v>
      </c>
      <c r="K9" s="22">
        <v>7063</v>
      </c>
      <c r="L9" s="22">
        <v>977159</v>
      </c>
      <c r="M9" s="71">
        <f t="shared" ref="M9:M54" si="0">K9*G9</f>
        <v>831526.99</v>
      </c>
      <c r="N9" s="12" t="s">
        <v>24</v>
      </c>
      <c r="O9" s="12" t="s">
        <v>25</v>
      </c>
    </row>
    <row r="10" customHeight="1" spans="1:15">
      <c r="A10" s="12">
        <v>3</v>
      </c>
      <c r="B10" s="11" t="s">
        <v>21</v>
      </c>
      <c r="C10" s="65" t="s">
        <v>27</v>
      </c>
      <c r="D10" s="12">
        <v>1</v>
      </c>
      <c r="E10" s="12" t="s">
        <v>23</v>
      </c>
      <c r="F10" s="12">
        <v>3</v>
      </c>
      <c r="G10" s="66">
        <v>96.51</v>
      </c>
      <c r="H10" s="66">
        <v>19.36</v>
      </c>
      <c r="I10" s="66">
        <v>77.15</v>
      </c>
      <c r="J10" s="22">
        <v>8300</v>
      </c>
      <c r="K10" s="22">
        <v>7063</v>
      </c>
      <c r="L10" s="22">
        <v>801033</v>
      </c>
      <c r="M10" s="71">
        <f t="shared" si="0"/>
        <v>681650.13</v>
      </c>
      <c r="N10" s="12" t="s">
        <v>24</v>
      </c>
      <c r="O10" s="12" t="s">
        <v>25</v>
      </c>
    </row>
    <row r="11" customHeight="1" spans="1:15">
      <c r="A11" s="12">
        <v>4</v>
      </c>
      <c r="B11" s="11" t="s">
        <v>21</v>
      </c>
      <c r="C11" s="65" t="s">
        <v>28</v>
      </c>
      <c r="D11" s="12">
        <v>1</v>
      </c>
      <c r="E11" s="12" t="s">
        <v>23</v>
      </c>
      <c r="F11" s="12">
        <v>3</v>
      </c>
      <c r="G11" s="66">
        <v>96.51</v>
      </c>
      <c r="H11" s="66">
        <v>19.36</v>
      </c>
      <c r="I11" s="66">
        <v>77.15</v>
      </c>
      <c r="J11" s="22">
        <v>8300</v>
      </c>
      <c r="K11" s="22">
        <v>7063</v>
      </c>
      <c r="L11" s="22">
        <v>801033</v>
      </c>
      <c r="M11" s="71">
        <f t="shared" si="0"/>
        <v>681650.13</v>
      </c>
      <c r="N11" s="12" t="s">
        <v>24</v>
      </c>
      <c r="O11" s="12" t="s">
        <v>25</v>
      </c>
    </row>
    <row r="12" customHeight="1" spans="1:15">
      <c r="A12" s="12">
        <v>5</v>
      </c>
      <c r="B12" s="11" t="s">
        <v>21</v>
      </c>
      <c r="C12" s="65" t="s">
        <v>29</v>
      </c>
      <c r="D12" s="12">
        <v>2</v>
      </c>
      <c r="E12" s="12" t="s">
        <v>23</v>
      </c>
      <c r="F12" s="12">
        <v>3</v>
      </c>
      <c r="G12" s="66">
        <v>117.73</v>
      </c>
      <c r="H12" s="66">
        <v>23.61</v>
      </c>
      <c r="I12" s="66">
        <v>94.12</v>
      </c>
      <c r="J12" s="22">
        <v>8300</v>
      </c>
      <c r="K12" s="22">
        <v>7063</v>
      </c>
      <c r="L12" s="22">
        <v>977159</v>
      </c>
      <c r="M12" s="71">
        <f t="shared" si="0"/>
        <v>831526.99</v>
      </c>
      <c r="N12" s="12" t="s">
        <v>24</v>
      </c>
      <c r="O12" s="12" t="s">
        <v>25</v>
      </c>
    </row>
    <row r="13" customHeight="1" spans="1:15">
      <c r="A13" s="12">
        <v>6</v>
      </c>
      <c r="B13" s="11" t="s">
        <v>21</v>
      </c>
      <c r="C13" s="65" t="s">
        <v>30</v>
      </c>
      <c r="D13" s="12">
        <v>2</v>
      </c>
      <c r="E13" s="12" t="s">
        <v>23</v>
      </c>
      <c r="F13" s="12">
        <v>3</v>
      </c>
      <c r="G13" s="66">
        <v>117.73</v>
      </c>
      <c r="H13" s="66">
        <v>23.61</v>
      </c>
      <c r="I13" s="66">
        <v>94.12</v>
      </c>
      <c r="J13" s="22">
        <v>8300</v>
      </c>
      <c r="K13" s="22">
        <v>7063</v>
      </c>
      <c r="L13" s="22">
        <v>977159</v>
      </c>
      <c r="M13" s="71">
        <f t="shared" si="0"/>
        <v>831526.99</v>
      </c>
      <c r="N13" s="12" t="s">
        <v>24</v>
      </c>
      <c r="O13" s="12" t="s">
        <v>25</v>
      </c>
    </row>
    <row r="14" customHeight="1" spans="1:15">
      <c r="A14" s="12">
        <v>7</v>
      </c>
      <c r="B14" s="11" t="s">
        <v>21</v>
      </c>
      <c r="C14" s="65" t="s">
        <v>31</v>
      </c>
      <c r="D14" s="12">
        <v>2</v>
      </c>
      <c r="E14" s="12" t="s">
        <v>23</v>
      </c>
      <c r="F14" s="12">
        <v>3</v>
      </c>
      <c r="G14" s="66">
        <v>96.51</v>
      </c>
      <c r="H14" s="66">
        <v>19.36</v>
      </c>
      <c r="I14" s="66">
        <v>77.15</v>
      </c>
      <c r="J14" s="22">
        <v>8300</v>
      </c>
      <c r="K14" s="22">
        <v>7063</v>
      </c>
      <c r="L14" s="22">
        <v>801033</v>
      </c>
      <c r="M14" s="71">
        <f t="shared" si="0"/>
        <v>681650.13</v>
      </c>
      <c r="N14" s="12" t="s">
        <v>24</v>
      </c>
      <c r="O14" s="12" t="s">
        <v>25</v>
      </c>
    </row>
    <row r="15" customHeight="1" spans="1:15">
      <c r="A15" s="12">
        <v>8</v>
      </c>
      <c r="B15" s="11" t="s">
        <v>21</v>
      </c>
      <c r="C15" s="65" t="s">
        <v>32</v>
      </c>
      <c r="D15" s="12">
        <v>2</v>
      </c>
      <c r="E15" s="12" t="s">
        <v>23</v>
      </c>
      <c r="F15" s="12">
        <v>3</v>
      </c>
      <c r="G15" s="66">
        <v>96.51</v>
      </c>
      <c r="H15" s="66">
        <v>19.36</v>
      </c>
      <c r="I15" s="66">
        <v>77.15</v>
      </c>
      <c r="J15" s="22">
        <v>8300</v>
      </c>
      <c r="K15" s="22">
        <v>7063</v>
      </c>
      <c r="L15" s="22">
        <v>801033</v>
      </c>
      <c r="M15" s="71">
        <f t="shared" si="0"/>
        <v>681650.13</v>
      </c>
      <c r="N15" s="12" t="s">
        <v>24</v>
      </c>
      <c r="O15" s="12" t="s">
        <v>25</v>
      </c>
    </row>
    <row r="16" customHeight="1" spans="1:15">
      <c r="A16" s="12">
        <v>9</v>
      </c>
      <c r="B16" s="11" t="s">
        <v>21</v>
      </c>
      <c r="C16" s="65" t="s">
        <v>33</v>
      </c>
      <c r="D16" s="37">
        <v>3</v>
      </c>
      <c r="E16" s="12" t="s">
        <v>23</v>
      </c>
      <c r="F16" s="12">
        <v>3</v>
      </c>
      <c r="G16" s="66">
        <v>117.73</v>
      </c>
      <c r="H16" s="66">
        <v>23.61</v>
      </c>
      <c r="I16" s="66">
        <v>94.12</v>
      </c>
      <c r="J16" s="22">
        <v>8300</v>
      </c>
      <c r="K16" s="22">
        <v>7063</v>
      </c>
      <c r="L16" s="22">
        <v>977159</v>
      </c>
      <c r="M16" s="71">
        <f t="shared" si="0"/>
        <v>831526.99</v>
      </c>
      <c r="N16" s="12" t="s">
        <v>24</v>
      </c>
      <c r="O16" s="12" t="s">
        <v>25</v>
      </c>
    </row>
    <row r="17" customHeight="1" spans="1:15">
      <c r="A17" s="12">
        <v>10</v>
      </c>
      <c r="B17" s="11" t="s">
        <v>21</v>
      </c>
      <c r="C17" s="65" t="s">
        <v>34</v>
      </c>
      <c r="D17" s="37">
        <v>3</v>
      </c>
      <c r="E17" s="12" t="s">
        <v>23</v>
      </c>
      <c r="F17" s="12">
        <v>3</v>
      </c>
      <c r="G17" s="66">
        <v>117.73</v>
      </c>
      <c r="H17" s="66">
        <v>23.61</v>
      </c>
      <c r="I17" s="66">
        <v>94.12</v>
      </c>
      <c r="J17" s="22">
        <v>8300</v>
      </c>
      <c r="K17" s="22">
        <v>7063</v>
      </c>
      <c r="L17" s="22">
        <v>977159</v>
      </c>
      <c r="M17" s="71">
        <f t="shared" si="0"/>
        <v>831526.99</v>
      </c>
      <c r="N17" s="12" t="s">
        <v>24</v>
      </c>
      <c r="O17" s="12" t="s">
        <v>25</v>
      </c>
    </row>
    <row r="18" customHeight="1" spans="1:15">
      <c r="A18" s="12">
        <v>11</v>
      </c>
      <c r="B18" s="11" t="s">
        <v>21</v>
      </c>
      <c r="C18" s="65" t="s">
        <v>35</v>
      </c>
      <c r="D18" s="37">
        <v>3</v>
      </c>
      <c r="E18" s="12" t="s">
        <v>23</v>
      </c>
      <c r="F18" s="12">
        <v>3</v>
      </c>
      <c r="G18" s="66">
        <v>96.51</v>
      </c>
      <c r="H18" s="66">
        <v>19.36</v>
      </c>
      <c r="I18" s="66">
        <v>77.15</v>
      </c>
      <c r="J18" s="22">
        <v>8300</v>
      </c>
      <c r="K18" s="22">
        <v>7063</v>
      </c>
      <c r="L18" s="22">
        <v>801033</v>
      </c>
      <c r="M18" s="71">
        <f t="shared" si="0"/>
        <v>681650.13</v>
      </c>
      <c r="N18" s="12" t="s">
        <v>24</v>
      </c>
      <c r="O18" s="12" t="s">
        <v>25</v>
      </c>
    </row>
    <row r="19" customHeight="1" spans="1:15">
      <c r="A19" s="12">
        <v>12</v>
      </c>
      <c r="B19" s="11" t="s">
        <v>21</v>
      </c>
      <c r="C19" s="65" t="s">
        <v>36</v>
      </c>
      <c r="D19" s="37">
        <v>3</v>
      </c>
      <c r="E19" s="12" t="s">
        <v>23</v>
      </c>
      <c r="F19" s="12">
        <v>3</v>
      </c>
      <c r="G19" s="66">
        <v>96.51</v>
      </c>
      <c r="H19" s="66">
        <v>19.36</v>
      </c>
      <c r="I19" s="66">
        <v>77.15</v>
      </c>
      <c r="J19" s="22">
        <v>8300</v>
      </c>
      <c r="K19" s="22">
        <v>7063</v>
      </c>
      <c r="L19" s="22">
        <v>801033</v>
      </c>
      <c r="M19" s="71">
        <f t="shared" si="0"/>
        <v>681650.13</v>
      </c>
      <c r="N19" s="12" t="s">
        <v>24</v>
      </c>
      <c r="O19" s="12" t="s">
        <v>25</v>
      </c>
    </row>
    <row r="20" customHeight="1" spans="1:15">
      <c r="A20" s="12">
        <v>13</v>
      </c>
      <c r="B20" s="11" t="s">
        <v>21</v>
      </c>
      <c r="C20" s="65" t="s">
        <v>37</v>
      </c>
      <c r="D20" s="37">
        <v>4</v>
      </c>
      <c r="E20" s="12" t="s">
        <v>23</v>
      </c>
      <c r="F20" s="12">
        <v>3</v>
      </c>
      <c r="G20" s="66">
        <v>117.73</v>
      </c>
      <c r="H20" s="66">
        <v>23.61</v>
      </c>
      <c r="I20" s="66">
        <v>94.12</v>
      </c>
      <c r="J20" s="22">
        <v>8300</v>
      </c>
      <c r="K20" s="22">
        <v>7063</v>
      </c>
      <c r="L20" s="22">
        <v>977159</v>
      </c>
      <c r="M20" s="71">
        <f t="shared" si="0"/>
        <v>831526.99</v>
      </c>
      <c r="N20" s="12" t="s">
        <v>24</v>
      </c>
      <c r="O20" s="12" t="s">
        <v>25</v>
      </c>
    </row>
    <row r="21" customHeight="1" spans="1:15">
      <c r="A21" s="12">
        <v>14</v>
      </c>
      <c r="B21" s="11" t="s">
        <v>21</v>
      </c>
      <c r="C21" s="65" t="s">
        <v>38</v>
      </c>
      <c r="D21" s="37">
        <v>4</v>
      </c>
      <c r="E21" s="12" t="s">
        <v>23</v>
      </c>
      <c r="F21" s="12">
        <v>3</v>
      </c>
      <c r="G21" s="66">
        <v>117.73</v>
      </c>
      <c r="H21" s="66">
        <v>23.61</v>
      </c>
      <c r="I21" s="66">
        <v>94.12</v>
      </c>
      <c r="J21" s="22">
        <v>8300</v>
      </c>
      <c r="K21" s="22">
        <v>7063</v>
      </c>
      <c r="L21" s="22">
        <v>977159</v>
      </c>
      <c r="M21" s="71">
        <f t="shared" si="0"/>
        <v>831526.99</v>
      </c>
      <c r="N21" s="12" t="s">
        <v>24</v>
      </c>
      <c r="O21" s="12" t="s">
        <v>25</v>
      </c>
    </row>
    <row r="22" customHeight="1" spans="1:15">
      <c r="A22" s="12">
        <v>15</v>
      </c>
      <c r="B22" s="11" t="s">
        <v>21</v>
      </c>
      <c r="C22" s="65" t="s">
        <v>39</v>
      </c>
      <c r="D22" s="37">
        <v>4</v>
      </c>
      <c r="E22" s="12" t="s">
        <v>23</v>
      </c>
      <c r="F22" s="12">
        <v>3</v>
      </c>
      <c r="G22" s="66">
        <v>96.51</v>
      </c>
      <c r="H22" s="66">
        <v>19.36</v>
      </c>
      <c r="I22" s="66">
        <v>77.15</v>
      </c>
      <c r="J22" s="22">
        <v>8300</v>
      </c>
      <c r="K22" s="22">
        <v>7063</v>
      </c>
      <c r="L22" s="22">
        <v>801033</v>
      </c>
      <c r="M22" s="71">
        <f t="shared" si="0"/>
        <v>681650.13</v>
      </c>
      <c r="N22" s="12" t="s">
        <v>24</v>
      </c>
      <c r="O22" s="12" t="s">
        <v>25</v>
      </c>
    </row>
    <row r="23" customHeight="1" spans="1:15">
      <c r="A23" s="12">
        <v>16</v>
      </c>
      <c r="B23" s="11" t="s">
        <v>21</v>
      </c>
      <c r="C23" s="65" t="s">
        <v>40</v>
      </c>
      <c r="D23" s="37">
        <v>4</v>
      </c>
      <c r="E23" s="12" t="s">
        <v>23</v>
      </c>
      <c r="F23" s="12">
        <v>3</v>
      </c>
      <c r="G23" s="66">
        <v>96.51</v>
      </c>
      <c r="H23" s="66">
        <v>19.36</v>
      </c>
      <c r="I23" s="66">
        <v>77.15</v>
      </c>
      <c r="J23" s="22">
        <v>8300</v>
      </c>
      <c r="K23" s="22">
        <v>7063</v>
      </c>
      <c r="L23" s="22">
        <v>801033</v>
      </c>
      <c r="M23" s="71">
        <f t="shared" si="0"/>
        <v>681650.13</v>
      </c>
      <c r="N23" s="12" t="s">
        <v>24</v>
      </c>
      <c r="O23" s="12" t="s">
        <v>25</v>
      </c>
    </row>
    <row r="24" customHeight="1" spans="1:15">
      <c r="A24" s="12">
        <v>17</v>
      </c>
      <c r="B24" s="11" t="s">
        <v>21</v>
      </c>
      <c r="C24" s="65" t="s">
        <v>41</v>
      </c>
      <c r="D24" s="37">
        <v>5</v>
      </c>
      <c r="E24" s="12" t="s">
        <v>23</v>
      </c>
      <c r="F24" s="12">
        <v>3</v>
      </c>
      <c r="G24" s="66">
        <v>117.73</v>
      </c>
      <c r="H24" s="66">
        <v>23.61</v>
      </c>
      <c r="I24" s="66">
        <v>94.12</v>
      </c>
      <c r="J24" s="22">
        <v>8300</v>
      </c>
      <c r="K24" s="22">
        <v>7063</v>
      </c>
      <c r="L24" s="22">
        <v>977159</v>
      </c>
      <c r="M24" s="71">
        <f t="shared" si="0"/>
        <v>831526.99</v>
      </c>
      <c r="N24" s="12" t="s">
        <v>24</v>
      </c>
      <c r="O24" s="12" t="s">
        <v>25</v>
      </c>
    </row>
    <row r="25" customHeight="1" spans="1:15">
      <c r="A25" s="12">
        <v>18</v>
      </c>
      <c r="B25" s="11" t="s">
        <v>21</v>
      </c>
      <c r="C25" s="65" t="s">
        <v>42</v>
      </c>
      <c r="D25" s="37">
        <v>5</v>
      </c>
      <c r="E25" s="12" t="s">
        <v>23</v>
      </c>
      <c r="F25" s="12">
        <v>3</v>
      </c>
      <c r="G25" s="66">
        <v>96.51</v>
      </c>
      <c r="H25" s="66">
        <v>19.36</v>
      </c>
      <c r="I25" s="66">
        <v>77.15</v>
      </c>
      <c r="J25" s="22">
        <v>8300</v>
      </c>
      <c r="K25" s="22">
        <v>7063</v>
      </c>
      <c r="L25" s="22">
        <v>801033</v>
      </c>
      <c r="M25" s="71">
        <f t="shared" si="0"/>
        <v>681650.13</v>
      </c>
      <c r="N25" s="12" t="s">
        <v>24</v>
      </c>
      <c r="O25" s="12" t="s">
        <v>25</v>
      </c>
    </row>
    <row r="26" customHeight="1" spans="1:15">
      <c r="A26" s="12">
        <v>19</v>
      </c>
      <c r="B26" s="11" t="s">
        <v>21</v>
      </c>
      <c r="C26" s="65" t="s">
        <v>43</v>
      </c>
      <c r="D26" s="37">
        <v>6</v>
      </c>
      <c r="E26" s="12" t="s">
        <v>23</v>
      </c>
      <c r="F26" s="12">
        <v>3</v>
      </c>
      <c r="G26" s="66">
        <v>117.73</v>
      </c>
      <c r="H26" s="66">
        <v>23.61</v>
      </c>
      <c r="I26" s="66">
        <v>94.12</v>
      </c>
      <c r="J26" s="22">
        <v>8300</v>
      </c>
      <c r="K26" s="22">
        <v>7063</v>
      </c>
      <c r="L26" s="22">
        <v>977159</v>
      </c>
      <c r="M26" s="71">
        <f t="shared" si="0"/>
        <v>831526.99</v>
      </c>
      <c r="N26" s="12" t="s">
        <v>24</v>
      </c>
      <c r="O26" s="12" t="s">
        <v>25</v>
      </c>
    </row>
    <row r="27" customHeight="1" spans="1:15">
      <c r="A27" s="12">
        <v>20</v>
      </c>
      <c r="B27" s="11" t="s">
        <v>21</v>
      </c>
      <c r="C27" s="65" t="s">
        <v>44</v>
      </c>
      <c r="D27" s="37">
        <v>6</v>
      </c>
      <c r="E27" s="12" t="s">
        <v>23</v>
      </c>
      <c r="F27" s="12">
        <v>3</v>
      </c>
      <c r="G27" s="66">
        <v>96.51</v>
      </c>
      <c r="H27" s="66">
        <v>19.36</v>
      </c>
      <c r="I27" s="66">
        <v>77.15</v>
      </c>
      <c r="J27" s="22">
        <v>8300</v>
      </c>
      <c r="K27" s="22">
        <v>7063</v>
      </c>
      <c r="L27" s="22">
        <v>801033</v>
      </c>
      <c r="M27" s="71">
        <f t="shared" si="0"/>
        <v>681650.13</v>
      </c>
      <c r="N27" s="12" t="s">
        <v>24</v>
      </c>
      <c r="O27" s="12" t="s">
        <v>25</v>
      </c>
    </row>
    <row r="28" customHeight="1" spans="1:15">
      <c r="A28" s="12">
        <v>21</v>
      </c>
      <c r="B28" s="11" t="s">
        <v>21</v>
      </c>
      <c r="C28" s="65" t="s">
        <v>45</v>
      </c>
      <c r="D28" s="37">
        <v>7</v>
      </c>
      <c r="E28" s="12" t="s">
        <v>23</v>
      </c>
      <c r="F28" s="12">
        <v>3</v>
      </c>
      <c r="G28" s="66">
        <v>117.73</v>
      </c>
      <c r="H28" s="66">
        <v>23.61</v>
      </c>
      <c r="I28" s="66">
        <v>94.12</v>
      </c>
      <c r="J28" s="22">
        <v>8300</v>
      </c>
      <c r="K28" s="22">
        <v>7063</v>
      </c>
      <c r="L28" s="22">
        <v>977159</v>
      </c>
      <c r="M28" s="71">
        <f t="shared" si="0"/>
        <v>831526.99</v>
      </c>
      <c r="N28" s="12" t="s">
        <v>24</v>
      </c>
      <c r="O28" s="12" t="s">
        <v>25</v>
      </c>
    </row>
    <row r="29" customHeight="1" spans="1:15">
      <c r="A29" s="12">
        <v>22</v>
      </c>
      <c r="B29" s="11" t="s">
        <v>21</v>
      </c>
      <c r="C29" s="65" t="s">
        <v>46</v>
      </c>
      <c r="D29" s="37">
        <v>8</v>
      </c>
      <c r="E29" s="12" t="s">
        <v>23</v>
      </c>
      <c r="F29" s="12">
        <v>3</v>
      </c>
      <c r="G29" s="66">
        <v>117.73</v>
      </c>
      <c r="H29" s="66">
        <v>23.61</v>
      </c>
      <c r="I29" s="66">
        <v>94.12</v>
      </c>
      <c r="J29" s="22">
        <v>8300</v>
      </c>
      <c r="K29" s="22">
        <v>7063</v>
      </c>
      <c r="L29" s="22">
        <v>977159</v>
      </c>
      <c r="M29" s="71">
        <f t="shared" si="0"/>
        <v>831526.99</v>
      </c>
      <c r="N29" s="12" t="s">
        <v>24</v>
      </c>
      <c r="O29" s="12" t="s">
        <v>25</v>
      </c>
    </row>
    <row r="30" customHeight="1" spans="1:15">
      <c r="A30" s="12">
        <v>23</v>
      </c>
      <c r="B30" s="11" t="s">
        <v>21</v>
      </c>
      <c r="C30" s="65" t="s">
        <v>47</v>
      </c>
      <c r="D30" s="37">
        <v>8</v>
      </c>
      <c r="E30" s="12" t="s">
        <v>23</v>
      </c>
      <c r="F30" s="12">
        <v>3</v>
      </c>
      <c r="G30" s="66">
        <v>117.73</v>
      </c>
      <c r="H30" s="66">
        <v>23.61</v>
      </c>
      <c r="I30" s="66">
        <v>94.12</v>
      </c>
      <c r="J30" s="22">
        <v>8300</v>
      </c>
      <c r="K30" s="22">
        <v>7063</v>
      </c>
      <c r="L30" s="22">
        <v>977159</v>
      </c>
      <c r="M30" s="71">
        <f t="shared" si="0"/>
        <v>831526.99</v>
      </c>
      <c r="N30" s="12" t="s">
        <v>24</v>
      </c>
      <c r="O30" s="12" t="s">
        <v>25</v>
      </c>
    </row>
    <row r="31" customHeight="1" spans="1:15">
      <c r="A31" s="12">
        <v>24</v>
      </c>
      <c r="B31" s="11" t="s">
        <v>21</v>
      </c>
      <c r="C31" s="65" t="s">
        <v>48</v>
      </c>
      <c r="D31" s="37">
        <v>9</v>
      </c>
      <c r="E31" s="12" t="s">
        <v>23</v>
      </c>
      <c r="F31" s="12">
        <v>3</v>
      </c>
      <c r="G31" s="66">
        <v>117.73</v>
      </c>
      <c r="H31" s="66">
        <v>23.61</v>
      </c>
      <c r="I31" s="66">
        <v>94.12</v>
      </c>
      <c r="J31" s="22">
        <v>8300</v>
      </c>
      <c r="K31" s="22">
        <v>7063</v>
      </c>
      <c r="L31" s="22">
        <v>977159</v>
      </c>
      <c r="M31" s="71">
        <f t="shared" si="0"/>
        <v>831526.99</v>
      </c>
      <c r="N31" s="12" t="s">
        <v>24</v>
      </c>
      <c r="O31" s="12" t="s">
        <v>25</v>
      </c>
    </row>
    <row r="32" customHeight="1" spans="1:15">
      <c r="A32" s="12">
        <v>25</v>
      </c>
      <c r="B32" s="11" t="s">
        <v>21</v>
      </c>
      <c r="C32" s="65" t="s">
        <v>49</v>
      </c>
      <c r="D32" s="37">
        <v>18</v>
      </c>
      <c r="E32" s="12" t="s">
        <v>23</v>
      </c>
      <c r="F32" s="12">
        <v>3</v>
      </c>
      <c r="G32" s="66">
        <v>117.73</v>
      </c>
      <c r="H32" s="66">
        <v>23.61</v>
      </c>
      <c r="I32" s="66">
        <v>94.12</v>
      </c>
      <c r="J32" s="22">
        <v>8500</v>
      </c>
      <c r="K32" s="22">
        <v>7234</v>
      </c>
      <c r="L32" s="22">
        <v>1000705</v>
      </c>
      <c r="M32" s="71">
        <f t="shared" si="0"/>
        <v>851658.82</v>
      </c>
      <c r="N32" s="12" t="s">
        <v>24</v>
      </c>
      <c r="O32" s="12" t="s">
        <v>25</v>
      </c>
    </row>
    <row r="33" customHeight="1" spans="1:15">
      <c r="A33" s="12">
        <v>26</v>
      </c>
      <c r="B33" s="11" t="s">
        <v>21</v>
      </c>
      <c r="C33" s="65" t="s">
        <v>50</v>
      </c>
      <c r="D33" s="12">
        <v>21</v>
      </c>
      <c r="E33" s="12" t="s">
        <v>23</v>
      </c>
      <c r="F33" s="12">
        <v>3</v>
      </c>
      <c r="G33" s="66">
        <v>117.73</v>
      </c>
      <c r="H33" s="66">
        <v>23.61</v>
      </c>
      <c r="I33" s="66">
        <v>94.12</v>
      </c>
      <c r="J33" s="22">
        <v>8500</v>
      </c>
      <c r="K33" s="22">
        <v>7234</v>
      </c>
      <c r="L33" s="22">
        <v>1000705</v>
      </c>
      <c r="M33" s="71">
        <f t="shared" si="0"/>
        <v>851658.82</v>
      </c>
      <c r="N33" s="12" t="s">
        <v>24</v>
      </c>
      <c r="O33" s="12" t="s">
        <v>25</v>
      </c>
    </row>
    <row r="34" customHeight="1" spans="1:15">
      <c r="A34" s="12">
        <v>27</v>
      </c>
      <c r="B34" s="11" t="s">
        <v>21</v>
      </c>
      <c r="C34" s="65" t="s">
        <v>51</v>
      </c>
      <c r="D34" s="12">
        <v>21</v>
      </c>
      <c r="E34" s="12" t="s">
        <v>23</v>
      </c>
      <c r="F34" s="12">
        <v>3</v>
      </c>
      <c r="G34" s="66">
        <v>117.73</v>
      </c>
      <c r="H34" s="66">
        <v>23.61</v>
      </c>
      <c r="I34" s="66">
        <v>94.12</v>
      </c>
      <c r="J34" s="22">
        <v>8500</v>
      </c>
      <c r="K34" s="22">
        <v>7234</v>
      </c>
      <c r="L34" s="22">
        <v>1000705</v>
      </c>
      <c r="M34" s="71">
        <f t="shared" si="0"/>
        <v>851658.82</v>
      </c>
      <c r="N34" s="12" t="s">
        <v>24</v>
      </c>
      <c r="O34" s="12" t="s">
        <v>25</v>
      </c>
    </row>
    <row r="35" customHeight="1" spans="1:15">
      <c r="A35" s="12">
        <v>28</v>
      </c>
      <c r="B35" s="11" t="s">
        <v>21</v>
      </c>
      <c r="C35" s="65" t="s">
        <v>52</v>
      </c>
      <c r="D35" s="12">
        <v>21</v>
      </c>
      <c r="E35" s="12" t="s">
        <v>23</v>
      </c>
      <c r="F35" s="12">
        <v>3</v>
      </c>
      <c r="G35" s="66">
        <v>96.51</v>
      </c>
      <c r="H35" s="66">
        <v>19.36</v>
      </c>
      <c r="I35" s="66">
        <v>77.15</v>
      </c>
      <c r="J35" s="22">
        <v>8500</v>
      </c>
      <c r="K35" s="22">
        <v>7234</v>
      </c>
      <c r="L35" s="22">
        <v>820335</v>
      </c>
      <c r="M35" s="71">
        <f t="shared" si="0"/>
        <v>698153.34</v>
      </c>
      <c r="N35" s="12" t="s">
        <v>24</v>
      </c>
      <c r="O35" s="12" t="s">
        <v>25</v>
      </c>
    </row>
    <row r="36" customHeight="1" spans="1:15">
      <c r="A36" s="12">
        <v>29</v>
      </c>
      <c r="B36" s="11" t="s">
        <v>21</v>
      </c>
      <c r="C36" s="65" t="s">
        <v>53</v>
      </c>
      <c r="D36" s="12">
        <v>21</v>
      </c>
      <c r="E36" s="12" t="s">
        <v>23</v>
      </c>
      <c r="F36" s="12">
        <v>3</v>
      </c>
      <c r="G36" s="66">
        <v>96.51</v>
      </c>
      <c r="H36" s="66">
        <v>19.36</v>
      </c>
      <c r="I36" s="66">
        <v>77.15</v>
      </c>
      <c r="J36" s="22">
        <v>8500</v>
      </c>
      <c r="K36" s="22">
        <v>7234</v>
      </c>
      <c r="L36" s="22">
        <v>820335</v>
      </c>
      <c r="M36" s="71">
        <f t="shared" si="0"/>
        <v>698153.34</v>
      </c>
      <c r="N36" s="12" t="s">
        <v>24</v>
      </c>
      <c r="O36" s="12" t="s">
        <v>25</v>
      </c>
    </row>
    <row r="37" customHeight="1" spans="1:15">
      <c r="A37" s="12">
        <v>30</v>
      </c>
      <c r="B37" s="11" t="s">
        <v>54</v>
      </c>
      <c r="C37" s="65" t="s">
        <v>22</v>
      </c>
      <c r="D37" s="12">
        <v>1</v>
      </c>
      <c r="E37" s="12" t="s">
        <v>23</v>
      </c>
      <c r="F37" s="12">
        <v>3</v>
      </c>
      <c r="G37" s="66">
        <v>117.73</v>
      </c>
      <c r="H37" s="66">
        <v>23.61</v>
      </c>
      <c r="I37" s="66">
        <v>94.12</v>
      </c>
      <c r="J37" s="22">
        <v>8300</v>
      </c>
      <c r="K37" s="22">
        <v>7063</v>
      </c>
      <c r="L37" s="22">
        <v>977159</v>
      </c>
      <c r="M37" s="71">
        <f t="shared" si="0"/>
        <v>831526.99</v>
      </c>
      <c r="N37" s="12" t="s">
        <v>24</v>
      </c>
      <c r="O37" s="12" t="s">
        <v>25</v>
      </c>
    </row>
    <row r="38" customHeight="1" spans="1:15">
      <c r="A38" s="12">
        <v>31</v>
      </c>
      <c r="B38" s="11" t="s">
        <v>54</v>
      </c>
      <c r="C38" s="65" t="s">
        <v>26</v>
      </c>
      <c r="D38" s="12">
        <v>1</v>
      </c>
      <c r="E38" s="12" t="s">
        <v>23</v>
      </c>
      <c r="F38" s="12">
        <v>3</v>
      </c>
      <c r="G38" s="66">
        <v>117.73</v>
      </c>
      <c r="H38" s="66">
        <v>23.61</v>
      </c>
      <c r="I38" s="66">
        <v>94.12</v>
      </c>
      <c r="J38" s="22">
        <v>9400</v>
      </c>
      <c r="K38" s="22">
        <v>7999</v>
      </c>
      <c r="L38" s="22">
        <v>1106662</v>
      </c>
      <c r="M38" s="71">
        <f t="shared" si="0"/>
        <v>941722.27</v>
      </c>
      <c r="N38" s="12" t="s">
        <v>24</v>
      </c>
      <c r="O38" s="12" t="s">
        <v>25</v>
      </c>
    </row>
    <row r="39" customHeight="1" spans="1:15">
      <c r="A39" s="12">
        <v>32</v>
      </c>
      <c r="B39" s="11" t="s">
        <v>54</v>
      </c>
      <c r="C39" s="65" t="s">
        <v>27</v>
      </c>
      <c r="D39" s="12">
        <v>1</v>
      </c>
      <c r="E39" s="12" t="s">
        <v>23</v>
      </c>
      <c r="F39" s="12">
        <v>3</v>
      </c>
      <c r="G39" s="66">
        <v>96.51</v>
      </c>
      <c r="H39" s="66">
        <v>19.36</v>
      </c>
      <c r="I39" s="66">
        <v>77.15</v>
      </c>
      <c r="J39" s="22">
        <v>8300</v>
      </c>
      <c r="K39" s="22">
        <v>7063</v>
      </c>
      <c r="L39" s="22">
        <v>801033</v>
      </c>
      <c r="M39" s="71">
        <f t="shared" si="0"/>
        <v>681650.13</v>
      </c>
      <c r="N39" s="12" t="s">
        <v>24</v>
      </c>
      <c r="O39" s="12" t="s">
        <v>25</v>
      </c>
    </row>
    <row r="40" customHeight="1" spans="1:15">
      <c r="A40" s="12">
        <v>33</v>
      </c>
      <c r="B40" s="11" t="s">
        <v>54</v>
      </c>
      <c r="C40" s="65" t="s">
        <v>28</v>
      </c>
      <c r="D40" s="12">
        <v>1</v>
      </c>
      <c r="E40" s="12" t="s">
        <v>23</v>
      </c>
      <c r="F40" s="12">
        <v>3</v>
      </c>
      <c r="G40" s="66">
        <v>96.51</v>
      </c>
      <c r="H40" s="66">
        <v>19.36</v>
      </c>
      <c r="I40" s="66">
        <v>77.15</v>
      </c>
      <c r="J40" s="22">
        <v>9400</v>
      </c>
      <c r="K40" s="22">
        <v>7999</v>
      </c>
      <c r="L40" s="22">
        <v>907194</v>
      </c>
      <c r="M40" s="71">
        <f t="shared" si="0"/>
        <v>771983.49</v>
      </c>
      <c r="N40" s="12" t="s">
        <v>24</v>
      </c>
      <c r="O40" s="12" t="s">
        <v>25</v>
      </c>
    </row>
    <row r="41" customHeight="1" spans="1:15">
      <c r="A41" s="12">
        <v>34</v>
      </c>
      <c r="B41" s="11" t="s">
        <v>54</v>
      </c>
      <c r="C41" s="65" t="s">
        <v>29</v>
      </c>
      <c r="D41" s="12">
        <v>2</v>
      </c>
      <c r="E41" s="12" t="s">
        <v>23</v>
      </c>
      <c r="F41" s="12">
        <v>3</v>
      </c>
      <c r="G41" s="66">
        <v>117.73</v>
      </c>
      <c r="H41" s="66">
        <v>23.61</v>
      </c>
      <c r="I41" s="66">
        <v>94.12</v>
      </c>
      <c r="J41" s="22">
        <v>8300</v>
      </c>
      <c r="K41" s="22">
        <v>7063</v>
      </c>
      <c r="L41" s="22">
        <v>977159</v>
      </c>
      <c r="M41" s="71">
        <f t="shared" si="0"/>
        <v>831526.99</v>
      </c>
      <c r="N41" s="12" t="s">
        <v>24</v>
      </c>
      <c r="O41" s="12" t="s">
        <v>25</v>
      </c>
    </row>
    <row r="42" customHeight="1" spans="1:15">
      <c r="A42" s="12">
        <v>35</v>
      </c>
      <c r="B42" s="11" t="s">
        <v>54</v>
      </c>
      <c r="C42" s="65" t="s">
        <v>30</v>
      </c>
      <c r="D42" s="12">
        <v>2</v>
      </c>
      <c r="E42" s="12" t="s">
        <v>23</v>
      </c>
      <c r="F42" s="12">
        <v>3</v>
      </c>
      <c r="G42" s="66">
        <v>117.73</v>
      </c>
      <c r="H42" s="66">
        <v>23.61</v>
      </c>
      <c r="I42" s="66">
        <v>94.12</v>
      </c>
      <c r="J42" s="22">
        <v>9400</v>
      </c>
      <c r="K42" s="22">
        <v>7999</v>
      </c>
      <c r="L42" s="22">
        <v>1106662</v>
      </c>
      <c r="M42" s="71">
        <f t="shared" si="0"/>
        <v>941722.27</v>
      </c>
      <c r="N42" s="12" t="s">
        <v>24</v>
      </c>
      <c r="O42" s="12" t="s">
        <v>25</v>
      </c>
    </row>
    <row r="43" customHeight="1" spans="1:15">
      <c r="A43" s="12">
        <v>36</v>
      </c>
      <c r="B43" s="11" t="s">
        <v>54</v>
      </c>
      <c r="C43" s="65" t="s">
        <v>31</v>
      </c>
      <c r="D43" s="12">
        <v>2</v>
      </c>
      <c r="E43" s="12" t="s">
        <v>23</v>
      </c>
      <c r="F43" s="12">
        <v>3</v>
      </c>
      <c r="G43" s="66">
        <v>96.51</v>
      </c>
      <c r="H43" s="66">
        <v>19.36</v>
      </c>
      <c r="I43" s="66">
        <v>77.15</v>
      </c>
      <c r="J43" s="22">
        <v>8300</v>
      </c>
      <c r="K43" s="22">
        <v>7063</v>
      </c>
      <c r="L43" s="22">
        <v>801033</v>
      </c>
      <c r="M43" s="71">
        <f t="shared" si="0"/>
        <v>681650.13</v>
      </c>
      <c r="N43" s="12" t="s">
        <v>24</v>
      </c>
      <c r="O43" s="12" t="s">
        <v>25</v>
      </c>
    </row>
    <row r="44" customHeight="1" spans="1:15">
      <c r="A44" s="12">
        <v>37</v>
      </c>
      <c r="B44" s="11" t="s">
        <v>54</v>
      </c>
      <c r="C44" s="65" t="s">
        <v>32</v>
      </c>
      <c r="D44" s="12">
        <v>2</v>
      </c>
      <c r="E44" s="12" t="s">
        <v>23</v>
      </c>
      <c r="F44" s="12">
        <v>3</v>
      </c>
      <c r="G44" s="66">
        <v>96.51</v>
      </c>
      <c r="H44" s="66">
        <v>19.36</v>
      </c>
      <c r="I44" s="66">
        <v>77.15</v>
      </c>
      <c r="J44" s="22">
        <v>9400</v>
      </c>
      <c r="K44" s="22">
        <v>7999</v>
      </c>
      <c r="L44" s="22">
        <v>907194</v>
      </c>
      <c r="M44" s="71">
        <f t="shared" si="0"/>
        <v>771983.49</v>
      </c>
      <c r="N44" s="12" t="s">
        <v>24</v>
      </c>
      <c r="O44" s="12" t="s">
        <v>25</v>
      </c>
    </row>
    <row r="45" customHeight="1" spans="1:15">
      <c r="A45" s="12">
        <v>38</v>
      </c>
      <c r="B45" s="11" t="s">
        <v>54</v>
      </c>
      <c r="C45" s="65" t="s">
        <v>33</v>
      </c>
      <c r="D45" s="37">
        <v>3</v>
      </c>
      <c r="E45" s="12" t="s">
        <v>23</v>
      </c>
      <c r="F45" s="12">
        <v>3</v>
      </c>
      <c r="G45" s="66">
        <v>117.73</v>
      </c>
      <c r="H45" s="66">
        <v>23.61</v>
      </c>
      <c r="I45" s="66">
        <v>94.12</v>
      </c>
      <c r="J45" s="22">
        <v>8300</v>
      </c>
      <c r="K45" s="22">
        <v>7063</v>
      </c>
      <c r="L45" s="22">
        <v>977159</v>
      </c>
      <c r="M45" s="71">
        <f t="shared" si="0"/>
        <v>831526.99</v>
      </c>
      <c r="N45" s="12" t="s">
        <v>24</v>
      </c>
      <c r="O45" s="12" t="s">
        <v>25</v>
      </c>
    </row>
    <row r="46" customHeight="1" spans="1:15">
      <c r="A46" s="12">
        <v>39</v>
      </c>
      <c r="B46" s="11" t="s">
        <v>54</v>
      </c>
      <c r="C46" s="65" t="s">
        <v>34</v>
      </c>
      <c r="D46" s="37">
        <v>3</v>
      </c>
      <c r="E46" s="12" t="s">
        <v>23</v>
      </c>
      <c r="F46" s="12">
        <v>3</v>
      </c>
      <c r="G46" s="66">
        <v>117.73</v>
      </c>
      <c r="H46" s="66">
        <v>23.61</v>
      </c>
      <c r="I46" s="66">
        <v>94.12</v>
      </c>
      <c r="J46" s="22">
        <v>9400</v>
      </c>
      <c r="K46" s="22">
        <v>7999</v>
      </c>
      <c r="L46" s="22">
        <v>1106662</v>
      </c>
      <c r="M46" s="71">
        <f t="shared" si="0"/>
        <v>941722.27</v>
      </c>
      <c r="N46" s="12" t="s">
        <v>24</v>
      </c>
      <c r="O46" s="12" t="s">
        <v>25</v>
      </c>
    </row>
    <row r="47" customHeight="1" spans="1:15">
      <c r="A47" s="12">
        <v>40</v>
      </c>
      <c r="B47" s="11" t="s">
        <v>54</v>
      </c>
      <c r="C47" s="65" t="s">
        <v>35</v>
      </c>
      <c r="D47" s="37">
        <v>3</v>
      </c>
      <c r="E47" s="12" t="s">
        <v>23</v>
      </c>
      <c r="F47" s="12">
        <v>3</v>
      </c>
      <c r="G47" s="66">
        <v>96.51</v>
      </c>
      <c r="H47" s="66">
        <v>19.36</v>
      </c>
      <c r="I47" s="66">
        <v>77.15</v>
      </c>
      <c r="J47" s="22">
        <v>8300</v>
      </c>
      <c r="K47" s="22">
        <v>7063</v>
      </c>
      <c r="L47" s="22">
        <v>801033</v>
      </c>
      <c r="M47" s="71">
        <f t="shared" si="0"/>
        <v>681650.13</v>
      </c>
      <c r="N47" s="12" t="s">
        <v>24</v>
      </c>
      <c r="O47" s="12" t="s">
        <v>25</v>
      </c>
    </row>
    <row r="48" customHeight="1" spans="1:15">
      <c r="A48" s="12">
        <v>41</v>
      </c>
      <c r="B48" s="11" t="s">
        <v>54</v>
      </c>
      <c r="C48" s="65" t="s">
        <v>36</v>
      </c>
      <c r="D48" s="37">
        <v>3</v>
      </c>
      <c r="E48" s="12" t="s">
        <v>23</v>
      </c>
      <c r="F48" s="12">
        <v>3</v>
      </c>
      <c r="G48" s="66">
        <v>96.51</v>
      </c>
      <c r="H48" s="66">
        <v>19.36</v>
      </c>
      <c r="I48" s="66">
        <v>77.15</v>
      </c>
      <c r="J48" s="22">
        <v>9400</v>
      </c>
      <c r="K48" s="22">
        <v>7999</v>
      </c>
      <c r="L48" s="22">
        <v>907194</v>
      </c>
      <c r="M48" s="71">
        <f t="shared" si="0"/>
        <v>771983.49</v>
      </c>
      <c r="N48" s="12" t="s">
        <v>24</v>
      </c>
      <c r="O48" s="12" t="s">
        <v>25</v>
      </c>
    </row>
    <row r="49" customHeight="1" spans="1:15">
      <c r="A49" s="12">
        <v>42</v>
      </c>
      <c r="B49" s="11" t="s">
        <v>54</v>
      </c>
      <c r="C49" s="65" t="s">
        <v>37</v>
      </c>
      <c r="D49" s="37">
        <v>4</v>
      </c>
      <c r="E49" s="12" t="s">
        <v>23</v>
      </c>
      <c r="F49" s="12">
        <v>3</v>
      </c>
      <c r="G49" s="66">
        <v>117.73</v>
      </c>
      <c r="H49" s="66">
        <v>23.61</v>
      </c>
      <c r="I49" s="66">
        <v>94.12</v>
      </c>
      <c r="J49" s="22">
        <v>8300</v>
      </c>
      <c r="K49" s="22">
        <v>7063</v>
      </c>
      <c r="L49" s="22">
        <v>977159</v>
      </c>
      <c r="M49" s="71">
        <f t="shared" si="0"/>
        <v>831526.99</v>
      </c>
      <c r="N49" s="12" t="s">
        <v>24</v>
      </c>
      <c r="O49" s="12" t="s">
        <v>25</v>
      </c>
    </row>
    <row r="50" customHeight="1" spans="1:15">
      <c r="A50" s="12">
        <v>43</v>
      </c>
      <c r="B50" s="11" t="s">
        <v>54</v>
      </c>
      <c r="C50" s="65" t="s">
        <v>38</v>
      </c>
      <c r="D50" s="37">
        <v>4</v>
      </c>
      <c r="E50" s="12" t="s">
        <v>23</v>
      </c>
      <c r="F50" s="12">
        <v>3</v>
      </c>
      <c r="G50" s="66">
        <v>117.73</v>
      </c>
      <c r="H50" s="66">
        <v>23.61</v>
      </c>
      <c r="I50" s="66">
        <v>94.12</v>
      </c>
      <c r="J50" s="22">
        <v>9400</v>
      </c>
      <c r="K50" s="22">
        <v>7999</v>
      </c>
      <c r="L50" s="22">
        <v>1106662</v>
      </c>
      <c r="M50" s="71">
        <f t="shared" si="0"/>
        <v>941722.27</v>
      </c>
      <c r="N50" s="12" t="s">
        <v>24</v>
      </c>
      <c r="O50" s="12" t="s">
        <v>25</v>
      </c>
    </row>
    <row r="51" customHeight="1" spans="1:15">
      <c r="A51" s="12">
        <v>44</v>
      </c>
      <c r="B51" s="11" t="s">
        <v>54</v>
      </c>
      <c r="C51" s="65" t="s">
        <v>39</v>
      </c>
      <c r="D51" s="37">
        <v>4</v>
      </c>
      <c r="E51" s="12" t="s">
        <v>23</v>
      </c>
      <c r="F51" s="12">
        <v>3</v>
      </c>
      <c r="G51" s="66">
        <v>96.51</v>
      </c>
      <c r="H51" s="66">
        <v>19.36</v>
      </c>
      <c r="I51" s="66">
        <v>77.15</v>
      </c>
      <c r="J51" s="22">
        <v>8300</v>
      </c>
      <c r="K51" s="22">
        <v>7063</v>
      </c>
      <c r="L51" s="22">
        <v>801033</v>
      </c>
      <c r="M51" s="71">
        <f t="shared" si="0"/>
        <v>681650.13</v>
      </c>
      <c r="N51" s="12" t="s">
        <v>24</v>
      </c>
      <c r="O51" s="12" t="s">
        <v>25</v>
      </c>
    </row>
    <row r="52" customHeight="1" spans="1:15">
      <c r="A52" s="12">
        <v>45</v>
      </c>
      <c r="B52" s="11" t="s">
        <v>54</v>
      </c>
      <c r="C52" s="65" t="s">
        <v>40</v>
      </c>
      <c r="D52" s="37">
        <v>4</v>
      </c>
      <c r="E52" s="12" t="s">
        <v>23</v>
      </c>
      <c r="F52" s="12">
        <v>3</v>
      </c>
      <c r="G52" s="66">
        <v>96.51</v>
      </c>
      <c r="H52" s="66">
        <v>19.36</v>
      </c>
      <c r="I52" s="66">
        <v>77.15</v>
      </c>
      <c r="J52" s="22">
        <v>9400</v>
      </c>
      <c r="K52" s="22">
        <v>7999</v>
      </c>
      <c r="L52" s="22">
        <v>907194</v>
      </c>
      <c r="M52" s="71">
        <f t="shared" si="0"/>
        <v>771983.49</v>
      </c>
      <c r="N52" s="12" t="s">
        <v>24</v>
      </c>
      <c r="O52" s="12" t="s">
        <v>25</v>
      </c>
    </row>
    <row r="53" customHeight="1" spans="1:15">
      <c r="A53" s="12">
        <v>46</v>
      </c>
      <c r="B53" s="11" t="s">
        <v>54</v>
      </c>
      <c r="C53" s="65" t="s">
        <v>41</v>
      </c>
      <c r="D53" s="37">
        <v>5</v>
      </c>
      <c r="E53" s="12" t="s">
        <v>23</v>
      </c>
      <c r="F53" s="12">
        <v>3</v>
      </c>
      <c r="G53" s="66">
        <v>117.73</v>
      </c>
      <c r="H53" s="66">
        <v>23.61</v>
      </c>
      <c r="I53" s="66">
        <v>94.12</v>
      </c>
      <c r="J53" s="22">
        <v>9400</v>
      </c>
      <c r="K53" s="22">
        <v>7999</v>
      </c>
      <c r="L53" s="22">
        <v>1106662</v>
      </c>
      <c r="M53" s="71">
        <f t="shared" si="0"/>
        <v>941722.27</v>
      </c>
      <c r="N53" s="12" t="s">
        <v>24</v>
      </c>
      <c r="O53" s="12" t="s">
        <v>25</v>
      </c>
    </row>
    <row r="54" customHeight="1" spans="1:15">
      <c r="A54" s="12">
        <v>47</v>
      </c>
      <c r="B54" s="11" t="s">
        <v>54</v>
      </c>
      <c r="C54" s="65" t="s">
        <v>43</v>
      </c>
      <c r="D54" s="37">
        <v>6</v>
      </c>
      <c r="E54" s="12" t="s">
        <v>23</v>
      </c>
      <c r="F54" s="12">
        <v>3</v>
      </c>
      <c r="G54" s="66">
        <v>117.73</v>
      </c>
      <c r="H54" s="66">
        <v>23.61</v>
      </c>
      <c r="I54" s="66">
        <v>94.12</v>
      </c>
      <c r="J54" s="22">
        <v>9400</v>
      </c>
      <c r="K54" s="22">
        <v>7999</v>
      </c>
      <c r="L54" s="22">
        <v>1106662</v>
      </c>
      <c r="M54" s="71">
        <f t="shared" si="0"/>
        <v>941722.27</v>
      </c>
      <c r="N54" s="12" t="s">
        <v>24</v>
      </c>
      <c r="O54" s="12" t="s">
        <v>25</v>
      </c>
    </row>
    <row r="55" customHeight="1" spans="1:15">
      <c r="A55" s="12">
        <v>48</v>
      </c>
      <c r="B55" s="11" t="s">
        <v>54</v>
      </c>
      <c r="C55" s="65" t="s">
        <v>45</v>
      </c>
      <c r="D55" s="37">
        <v>7</v>
      </c>
      <c r="E55" s="12" t="s">
        <v>23</v>
      </c>
      <c r="F55" s="12">
        <v>3</v>
      </c>
      <c r="G55" s="66">
        <v>117.73</v>
      </c>
      <c r="H55" s="66">
        <v>23.61</v>
      </c>
      <c r="I55" s="66">
        <v>94.12</v>
      </c>
      <c r="J55" s="22">
        <v>9400</v>
      </c>
      <c r="K55" s="22">
        <v>7999</v>
      </c>
      <c r="L55" s="22">
        <v>1106662</v>
      </c>
      <c r="M55" s="71">
        <v>941722.27</v>
      </c>
      <c r="N55" s="12" t="s">
        <v>24</v>
      </c>
      <c r="O55" s="12" t="s">
        <v>25</v>
      </c>
    </row>
    <row r="56" customHeight="1" spans="1:15">
      <c r="A56" s="12">
        <v>49</v>
      </c>
      <c r="B56" s="11" t="s">
        <v>54</v>
      </c>
      <c r="C56" s="65" t="s">
        <v>47</v>
      </c>
      <c r="D56" s="37">
        <v>8</v>
      </c>
      <c r="E56" s="12" t="s">
        <v>23</v>
      </c>
      <c r="F56" s="12">
        <v>3</v>
      </c>
      <c r="G56" s="66">
        <v>117.73</v>
      </c>
      <c r="H56" s="66">
        <v>23.61</v>
      </c>
      <c r="I56" s="66">
        <v>94.12</v>
      </c>
      <c r="J56" s="22">
        <v>9400</v>
      </c>
      <c r="K56" s="22">
        <v>7999</v>
      </c>
      <c r="L56" s="22">
        <v>1106662</v>
      </c>
      <c r="M56" s="71">
        <f>K56*G56</f>
        <v>941722.27</v>
      </c>
      <c r="N56" s="12" t="s">
        <v>24</v>
      </c>
      <c r="O56" s="12" t="s">
        <v>25</v>
      </c>
    </row>
    <row r="57" customHeight="1" spans="1:15">
      <c r="A57" s="12">
        <v>50</v>
      </c>
      <c r="B57" s="11" t="s">
        <v>54</v>
      </c>
      <c r="C57" s="65" t="s">
        <v>55</v>
      </c>
      <c r="D57" s="37">
        <v>11</v>
      </c>
      <c r="E57" s="12" t="s">
        <v>23</v>
      </c>
      <c r="F57" s="12">
        <v>3</v>
      </c>
      <c r="G57" s="66">
        <v>96.51</v>
      </c>
      <c r="H57" s="66">
        <v>19.36</v>
      </c>
      <c r="I57" s="66">
        <v>77.15</v>
      </c>
      <c r="J57" s="22">
        <v>9400</v>
      </c>
      <c r="K57" s="22">
        <v>7999</v>
      </c>
      <c r="L57" s="22">
        <v>907194</v>
      </c>
      <c r="M57" s="71">
        <f>K57*G57</f>
        <v>771983.49</v>
      </c>
      <c r="N57" s="12" t="s">
        <v>24</v>
      </c>
      <c r="O57" s="12" t="s">
        <v>25</v>
      </c>
    </row>
    <row r="58" customHeight="1" spans="1:15">
      <c r="A58" s="12">
        <v>51</v>
      </c>
      <c r="B58" s="11" t="s">
        <v>54</v>
      </c>
      <c r="C58" s="65" t="s">
        <v>56</v>
      </c>
      <c r="D58" s="37">
        <v>12</v>
      </c>
      <c r="E58" s="12" t="s">
        <v>23</v>
      </c>
      <c r="F58" s="12">
        <v>3</v>
      </c>
      <c r="G58" s="66">
        <v>117.73</v>
      </c>
      <c r="H58" s="66">
        <v>23.61</v>
      </c>
      <c r="I58" s="66">
        <v>94.12</v>
      </c>
      <c r="J58" s="22">
        <v>9400</v>
      </c>
      <c r="K58" s="22">
        <v>7999</v>
      </c>
      <c r="L58" s="22">
        <v>1106662</v>
      </c>
      <c r="M58" s="71">
        <f>K58*G58</f>
        <v>941722.27</v>
      </c>
      <c r="N58" s="12" t="s">
        <v>24</v>
      </c>
      <c r="O58" s="12" t="s">
        <v>25</v>
      </c>
    </row>
    <row r="59" customHeight="1" spans="1:15">
      <c r="A59" s="12">
        <v>52</v>
      </c>
      <c r="B59" s="11" t="s">
        <v>54</v>
      </c>
      <c r="C59" s="65" t="s">
        <v>57</v>
      </c>
      <c r="D59" s="37">
        <v>14</v>
      </c>
      <c r="E59" s="12" t="s">
        <v>23</v>
      </c>
      <c r="F59" s="12">
        <v>3</v>
      </c>
      <c r="G59" s="66">
        <v>117.73</v>
      </c>
      <c r="H59" s="66">
        <v>23.61</v>
      </c>
      <c r="I59" s="66">
        <v>94.12</v>
      </c>
      <c r="J59" s="22">
        <v>8300</v>
      </c>
      <c r="K59" s="22">
        <v>7063</v>
      </c>
      <c r="L59" s="22">
        <v>977159</v>
      </c>
      <c r="M59" s="71">
        <f>K59*G59</f>
        <v>831526.99</v>
      </c>
      <c r="N59" s="12" t="s">
        <v>24</v>
      </c>
      <c r="O59" s="12" t="s">
        <v>25</v>
      </c>
    </row>
    <row r="60" customHeight="1" spans="1:15">
      <c r="A60" s="12">
        <v>53</v>
      </c>
      <c r="B60" s="11" t="s">
        <v>54</v>
      </c>
      <c r="C60" s="65" t="s">
        <v>58</v>
      </c>
      <c r="D60" s="37">
        <v>14</v>
      </c>
      <c r="E60" s="12" t="s">
        <v>23</v>
      </c>
      <c r="F60" s="12">
        <v>3</v>
      </c>
      <c r="G60" s="66">
        <v>117.73</v>
      </c>
      <c r="H60" s="66">
        <v>23.61</v>
      </c>
      <c r="I60" s="66">
        <v>94.12</v>
      </c>
      <c r="J60" s="22">
        <v>9400</v>
      </c>
      <c r="K60" s="22">
        <v>7999</v>
      </c>
      <c r="L60" s="22">
        <v>1106662</v>
      </c>
      <c r="M60" s="71">
        <v>941722.27</v>
      </c>
      <c r="N60" s="12" t="s">
        <v>24</v>
      </c>
      <c r="O60" s="12" t="s">
        <v>25</v>
      </c>
    </row>
    <row r="61" customHeight="1" spans="1:15">
      <c r="A61" s="12">
        <v>54</v>
      </c>
      <c r="B61" s="11" t="s">
        <v>54</v>
      </c>
      <c r="C61" s="65" t="s">
        <v>59</v>
      </c>
      <c r="D61" s="37">
        <v>14</v>
      </c>
      <c r="E61" s="12" t="s">
        <v>23</v>
      </c>
      <c r="F61" s="12">
        <v>3</v>
      </c>
      <c r="G61" s="66">
        <v>96.51</v>
      </c>
      <c r="H61" s="66">
        <v>19.36</v>
      </c>
      <c r="I61" s="66">
        <v>77.15</v>
      </c>
      <c r="J61" s="22">
        <v>9400</v>
      </c>
      <c r="K61" s="22">
        <v>7999</v>
      </c>
      <c r="L61" s="22">
        <v>907194</v>
      </c>
      <c r="M61" s="71">
        <f t="shared" ref="M61:M73" si="1">K61*G61</f>
        <v>771983.49</v>
      </c>
      <c r="N61" s="12" t="s">
        <v>24</v>
      </c>
      <c r="O61" s="12" t="s">
        <v>25</v>
      </c>
    </row>
    <row r="62" customHeight="1" spans="1:15">
      <c r="A62" s="12">
        <v>55</v>
      </c>
      <c r="B62" s="11" t="s">
        <v>54</v>
      </c>
      <c r="C62" s="65" t="s">
        <v>49</v>
      </c>
      <c r="D62" s="37">
        <v>18</v>
      </c>
      <c r="E62" s="12" t="s">
        <v>23</v>
      </c>
      <c r="F62" s="12">
        <v>3</v>
      </c>
      <c r="G62" s="66">
        <v>117.73</v>
      </c>
      <c r="H62" s="66">
        <v>23.61</v>
      </c>
      <c r="I62" s="66">
        <v>94.12</v>
      </c>
      <c r="J62" s="22">
        <v>8500</v>
      </c>
      <c r="K62" s="22">
        <v>7234</v>
      </c>
      <c r="L62" s="22">
        <v>1000705</v>
      </c>
      <c r="M62" s="71">
        <f t="shared" si="1"/>
        <v>851658.82</v>
      </c>
      <c r="N62" s="12" t="s">
        <v>24</v>
      </c>
      <c r="O62" s="12" t="s">
        <v>25</v>
      </c>
    </row>
    <row r="63" customHeight="1" spans="1:15">
      <c r="A63" s="12">
        <v>56</v>
      </c>
      <c r="B63" s="11" t="s">
        <v>54</v>
      </c>
      <c r="C63" s="65" t="s">
        <v>60</v>
      </c>
      <c r="D63" s="37">
        <v>18</v>
      </c>
      <c r="E63" s="12" t="s">
        <v>23</v>
      </c>
      <c r="F63" s="12">
        <v>3</v>
      </c>
      <c r="G63" s="66">
        <v>117.73</v>
      </c>
      <c r="H63" s="66">
        <v>23.61</v>
      </c>
      <c r="I63" s="66">
        <v>94.12</v>
      </c>
      <c r="J63" s="22">
        <v>9400</v>
      </c>
      <c r="K63" s="22">
        <v>7999</v>
      </c>
      <c r="L63" s="22">
        <v>1106662</v>
      </c>
      <c r="M63" s="71">
        <f t="shared" si="1"/>
        <v>941722.27</v>
      </c>
      <c r="N63" s="12" t="s">
        <v>24</v>
      </c>
      <c r="O63" s="12" t="s">
        <v>25</v>
      </c>
    </row>
    <row r="64" customHeight="1" spans="1:15">
      <c r="A64" s="12">
        <v>57</v>
      </c>
      <c r="B64" s="11" t="s">
        <v>54</v>
      </c>
      <c r="C64" s="65" t="s">
        <v>61</v>
      </c>
      <c r="D64" s="37">
        <v>18</v>
      </c>
      <c r="E64" s="12" t="s">
        <v>23</v>
      </c>
      <c r="F64" s="12">
        <v>3</v>
      </c>
      <c r="G64" s="66">
        <v>96.51</v>
      </c>
      <c r="H64" s="66">
        <v>19.36</v>
      </c>
      <c r="I64" s="66">
        <v>77.15</v>
      </c>
      <c r="J64" s="22">
        <v>9400</v>
      </c>
      <c r="K64" s="22">
        <v>7999</v>
      </c>
      <c r="L64" s="22">
        <v>907194</v>
      </c>
      <c r="M64" s="71">
        <f t="shared" si="1"/>
        <v>771983.49</v>
      </c>
      <c r="N64" s="12" t="s">
        <v>24</v>
      </c>
      <c r="O64" s="12" t="s">
        <v>25</v>
      </c>
    </row>
    <row r="65" customHeight="1" spans="1:15">
      <c r="A65" s="12">
        <v>58</v>
      </c>
      <c r="B65" s="11" t="s">
        <v>54</v>
      </c>
      <c r="C65" s="65" t="s">
        <v>62</v>
      </c>
      <c r="D65" s="12">
        <v>19</v>
      </c>
      <c r="E65" s="12" t="s">
        <v>23</v>
      </c>
      <c r="F65" s="12">
        <v>3</v>
      </c>
      <c r="G65" s="66">
        <v>117.73</v>
      </c>
      <c r="H65" s="66">
        <v>23.61</v>
      </c>
      <c r="I65" s="66">
        <v>94.12</v>
      </c>
      <c r="J65" s="22">
        <v>8500</v>
      </c>
      <c r="K65" s="22">
        <v>7234</v>
      </c>
      <c r="L65" s="22">
        <v>1000705</v>
      </c>
      <c r="M65" s="71">
        <f t="shared" si="1"/>
        <v>851658.82</v>
      </c>
      <c r="N65" s="12" t="s">
        <v>24</v>
      </c>
      <c r="O65" s="12" t="s">
        <v>25</v>
      </c>
    </row>
    <row r="66" customHeight="1" spans="1:15">
      <c r="A66" s="12">
        <v>59</v>
      </c>
      <c r="B66" s="11" t="s">
        <v>54</v>
      </c>
      <c r="C66" s="65" t="s">
        <v>63</v>
      </c>
      <c r="D66" s="12">
        <v>20</v>
      </c>
      <c r="E66" s="12" t="s">
        <v>23</v>
      </c>
      <c r="F66" s="12">
        <v>3</v>
      </c>
      <c r="G66" s="66">
        <v>117.73</v>
      </c>
      <c r="H66" s="66">
        <v>23.61</v>
      </c>
      <c r="I66" s="66">
        <v>94.12</v>
      </c>
      <c r="J66" s="22">
        <v>8500</v>
      </c>
      <c r="K66" s="22">
        <v>7234</v>
      </c>
      <c r="L66" s="22">
        <v>1000705</v>
      </c>
      <c r="M66" s="71">
        <f t="shared" si="1"/>
        <v>851658.82</v>
      </c>
      <c r="N66" s="12" t="s">
        <v>24</v>
      </c>
      <c r="O66" s="12" t="s">
        <v>25</v>
      </c>
    </row>
    <row r="67" customHeight="1" spans="1:15">
      <c r="A67" s="12">
        <v>60</v>
      </c>
      <c r="B67" s="11" t="s">
        <v>54</v>
      </c>
      <c r="C67" s="65" t="s">
        <v>64</v>
      </c>
      <c r="D67" s="12">
        <v>20</v>
      </c>
      <c r="E67" s="12" t="s">
        <v>23</v>
      </c>
      <c r="F67" s="12">
        <v>3</v>
      </c>
      <c r="G67" s="66">
        <v>117.73</v>
      </c>
      <c r="H67" s="66">
        <v>23.61</v>
      </c>
      <c r="I67" s="66">
        <v>94.12</v>
      </c>
      <c r="J67" s="22">
        <v>9400</v>
      </c>
      <c r="K67" s="22">
        <v>7999</v>
      </c>
      <c r="L67" s="22">
        <v>1106662</v>
      </c>
      <c r="M67" s="71">
        <f t="shared" si="1"/>
        <v>941722.27</v>
      </c>
      <c r="N67" s="12" t="s">
        <v>24</v>
      </c>
      <c r="O67" s="12" t="s">
        <v>25</v>
      </c>
    </row>
    <row r="68" customHeight="1" spans="1:15">
      <c r="A68" s="12">
        <v>61</v>
      </c>
      <c r="B68" s="11" t="s">
        <v>54</v>
      </c>
      <c r="C68" s="65" t="s">
        <v>65</v>
      </c>
      <c r="D68" s="12">
        <v>20</v>
      </c>
      <c r="E68" s="12" t="s">
        <v>23</v>
      </c>
      <c r="F68" s="12">
        <v>3</v>
      </c>
      <c r="G68" s="66">
        <v>96.51</v>
      </c>
      <c r="H68" s="66">
        <v>19.36</v>
      </c>
      <c r="I68" s="66">
        <v>77.15</v>
      </c>
      <c r="J68" s="22">
        <v>8500</v>
      </c>
      <c r="K68" s="22">
        <v>7234</v>
      </c>
      <c r="L68" s="22">
        <v>820335</v>
      </c>
      <c r="M68" s="71">
        <f t="shared" si="1"/>
        <v>698153.34</v>
      </c>
      <c r="N68" s="12" t="s">
        <v>24</v>
      </c>
      <c r="O68" s="12" t="s">
        <v>25</v>
      </c>
    </row>
    <row r="69" customHeight="1" spans="1:15">
      <c r="A69" s="12">
        <v>62</v>
      </c>
      <c r="B69" s="11" t="s">
        <v>54</v>
      </c>
      <c r="C69" s="65" t="s">
        <v>66</v>
      </c>
      <c r="D69" s="12">
        <v>20</v>
      </c>
      <c r="E69" s="12" t="s">
        <v>23</v>
      </c>
      <c r="F69" s="12">
        <v>3</v>
      </c>
      <c r="G69" s="66">
        <v>96.51</v>
      </c>
      <c r="H69" s="66">
        <v>19.36</v>
      </c>
      <c r="I69" s="66">
        <v>77.15</v>
      </c>
      <c r="J69" s="22">
        <v>9400</v>
      </c>
      <c r="K69" s="22">
        <v>7999</v>
      </c>
      <c r="L69" s="22">
        <v>907194</v>
      </c>
      <c r="M69" s="71">
        <f t="shared" si="1"/>
        <v>771983.49</v>
      </c>
      <c r="N69" s="12" t="s">
        <v>24</v>
      </c>
      <c r="O69" s="12" t="s">
        <v>25</v>
      </c>
    </row>
    <row r="70" customHeight="1" spans="1:15">
      <c r="A70" s="12">
        <v>63</v>
      </c>
      <c r="B70" s="11" t="s">
        <v>54</v>
      </c>
      <c r="C70" s="65" t="s">
        <v>50</v>
      </c>
      <c r="D70" s="12">
        <v>21</v>
      </c>
      <c r="E70" s="12" t="s">
        <v>23</v>
      </c>
      <c r="F70" s="12">
        <v>3</v>
      </c>
      <c r="G70" s="66">
        <v>117.73</v>
      </c>
      <c r="H70" s="66">
        <v>23.61</v>
      </c>
      <c r="I70" s="66">
        <v>94.12</v>
      </c>
      <c r="J70" s="22">
        <v>8500</v>
      </c>
      <c r="K70" s="22">
        <v>7234</v>
      </c>
      <c r="L70" s="22">
        <v>1000705</v>
      </c>
      <c r="M70" s="71">
        <f t="shared" si="1"/>
        <v>851658.82</v>
      </c>
      <c r="N70" s="12" t="s">
        <v>24</v>
      </c>
      <c r="O70" s="12" t="s">
        <v>25</v>
      </c>
    </row>
    <row r="71" customHeight="1" spans="1:15">
      <c r="A71" s="12">
        <v>64</v>
      </c>
      <c r="B71" s="11" t="s">
        <v>54</v>
      </c>
      <c r="C71" s="65" t="s">
        <v>51</v>
      </c>
      <c r="D71" s="12">
        <v>21</v>
      </c>
      <c r="E71" s="12" t="s">
        <v>23</v>
      </c>
      <c r="F71" s="12">
        <v>3</v>
      </c>
      <c r="G71" s="66">
        <v>117.73</v>
      </c>
      <c r="H71" s="66">
        <v>23.61</v>
      </c>
      <c r="I71" s="66">
        <v>94.12</v>
      </c>
      <c r="J71" s="22">
        <v>9400</v>
      </c>
      <c r="K71" s="22">
        <v>7999</v>
      </c>
      <c r="L71" s="22">
        <v>1106662</v>
      </c>
      <c r="M71" s="71">
        <f t="shared" si="1"/>
        <v>941722.27</v>
      </c>
      <c r="N71" s="12" t="s">
        <v>24</v>
      </c>
      <c r="O71" s="12" t="s">
        <v>25</v>
      </c>
    </row>
    <row r="72" customHeight="1" spans="1:15">
      <c r="A72" s="12">
        <v>65</v>
      </c>
      <c r="B72" s="11" t="s">
        <v>54</v>
      </c>
      <c r="C72" s="65" t="s">
        <v>52</v>
      </c>
      <c r="D72" s="12">
        <v>21</v>
      </c>
      <c r="E72" s="12" t="s">
        <v>23</v>
      </c>
      <c r="F72" s="12">
        <v>3</v>
      </c>
      <c r="G72" s="66">
        <v>96.51</v>
      </c>
      <c r="H72" s="66">
        <v>19.36</v>
      </c>
      <c r="I72" s="66">
        <v>77.15</v>
      </c>
      <c r="J72" s="22">
        <v>8500</v>
      </c>
      <c r="K72" s="22">
        <v>7234</v>
      </c>
      <c r="L72" s="22">
        <v>820335</v>
      </c>
      <c r="M72" s="71">
        <f t="shared" si="1"/>
        <v>698153.34</v>
      </c>
      <c r="N72" s="12" t="s">
        <v>24</v>
      </c>
      <c r="O72" s="12" t="s">
        <v>25</v>
      </c>
    </row>
    <row r="73" customHeight="1" spans="1:15">
      <c r="A73" s="12">
        <v>66</v>
      </c>
      <c r="B73" s="11" t="s">
        <v>54</v>
      </c>
      <c r="C73" s="65" t="s">
        <v>53</v>
      </c>
      <c r="D73" s="12">
        <v>21</v>
      </c>
      <c r="E73" s="12" t="s">
        <v>23</v>
      </c>
      <c r="F73" s="12">
        <v>3</v>
      </c>
      <c r="G73" s="66">
        <v>96.51</v>
      </c>
      <c r="H73" s="66">
        <v>19.36</v>
      </c>
      <c r="I73" s="66">
        <v>77.15</v>
      </c>
      <c r="J73" s="22">
        <v>9400</v>
      </c>
      <c r="K73" s="22">
        <v>7999</v>
      </c>
      <c r="L73" s="22">
        <v>907194</v>
      </c>
      <c r="M73" s="71">
        <f t="shared" si="1"/>
        <v>771983.49</v>
      </c>
      <c r="N73" s="12" t="s">
        <v>24</v>
      </c>
      <c r="O73" s="12" t="s">
        <v>25</v>
      </c>
    </row>
    <row r="74" customHeight="1" spans="1:15">
      <c r="A74" s="72" t="s">
        <v>67</v>
      </c>
      <c r="B74" s="73"/>
      <c r="C74" s="73"/>
      <c r="D74" s="73"/>
      <c r="E74" s="73"/>
      <c r="F74" s="11"/>
      <c r="G74" s="12">
        <f>SUM(G8:G73)</f>
        <v>7197.24</v>
      </c>
      <c r="H74" s="12">
        <f>SUM(H8:H73)</f>
        <v>1443.51</v>
      </c>
      <c r="I74" s="12">
        <f>SUM(I8:I73)</f>
        <v>5753.73</v>
      </c>
      <c r="J74" s="22">
        <v>8700</v>
      </c>
      <c r="K74" s="22">
        <v>7404</v>
      </c>
      <c r="L74" s="22">
        <f>SUM(L8:L73)</f>
        <v>62618110</v>
      </c>
      <c r="M74" s="22">
        <f>SUM(M8:M73)</f>
        <v>53286580.65</v>
      </c>
      <c r="N74" s="12" t="s">
        <v>24</v>
      </c>
      <c r="O74" s="12" t="s">
        <v>25</v>
      </c>
    </row>
    <row r="75" customHeight="1" spans="1:15">
      <c r="A75" s="31" t="s">
        <v>68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76"/>
      <c r="N75" s="32"/>
      <c r="O75" s="35"/>
    </row>
    <row r="76" ht="13" customHeight="1" spans="1: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5"/>
      <c r="N76" s="25"/>
      <c r="O76" s="25"/>
    </row>
    <row r="77" ht="30" customHeight="1" spans="1:15">
      <c r="A77" s="15" t="s">
        <v>69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77"/>
      <c r="N77" s="15"/>
      <c r="O77" s="15"/>
    </row>
    <row r="78" customHeight="1" spans="1:15">
      <c r="A78" s="15" t="s">
        <v>70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77"/>
      <c r="N78" s="15"/>
      <c r="O78" s="15"/>
    </row>
    <row r="79" customHeight="1" spans="1:15">
      <c r="A79" s="74" t="s">
        <v>71</v>
      </c>
      <c r="B79" s="74"/>
      <c r="C79" s="3"/>
      <c r="D79" s="3"/>
      <c r="E79" s="3"/>
      <c r="F79" s="3"/>
      <c r="G79" s="6"/>
      <c r="H79" s="6"/>
      <c r="I79" s="6"/>
      <c r="J79" s="6"/>
      <c r="K79" s="6"/>
      <c r="L79" s="6"/>
      <c r="M79" s="18"/>
      <c r="N79" s="25"/>
      <c r="O79" s="25"/>
    </row>
    <row r="80" customHeight="1" spans="1:15">
      <c r="A80" s="3"/>
      <c r="B80" s="75" t="s">
        <v>72</v>
      </c>
      <c r="C80" s="75"/>
      <c r="D80" s="75"/>
      <c r="E80" s="75"/>
      <c r="F80" s="3"/>
      <c r="G80" s="6"/>
      <c r="H80" s="6"/>
      <c r="I80" s="6"/>
      <c r="J80" s="6"/>
      <c r="K80" s="6"/>
      <c r="L80" s="6"/>
      <c r="M80" s="18"/>
      <c r="N80" s="25"/>
      <c r="O80" s="25"/>
    </row>
    <row r="81" customHeight="1" spans="2:15">
      <c r="B81" s="52"/>
      <c r="C81" s="52"/>
      <c r="D81" s="52"/>
      <c r="E81" s="52"/>
      <c r="F81" s="52"/>
      <c r="G81" s="3"/>
      <c r="H81" s="3"/>
      <c r="I81" s="6"/>
      <c r="J81" s="6"/>
      <c r="K81" s="6"/>
      <c r="L81" s="6"/>
      <c r="M81" s="18"/>
      <c r="N81" s="25"/>
      <c r="O81" s="25"/>
    </row>
  </sheetData>
  <mergeCells count="7">
    <mergeCell ref="A2:O2"/>
    <mergeCell ref="A6:E6"/>
    <mergeCell ref="A74:F74"/>
    <mergeCell ref="A75:O75"/>
    <mergeCell ref="A77:O77"/>
    <mergeCell ref="A78:O78"/>
    <mergeCell ref="A79:B79"/>
  </mergeCells>
  <pageMargins left="0.354166666666667" right="0.314583333333333" top="0.354166666666667" bottom="0.354166666666667" header="0.298611111111111" footer="0.298611111111111"/>
  <pageSetup paperSize="9" scale="6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opLeftCell="A16" workbookViewId="0">
      <selection activeCell="P10" sqref="P10"/>
    </sheetView>
  </sheetViews>
  <sheetFormatPr defaultColWidth="9" defaultRowHeight="28" customHeight="1"/>
  <cols>
    <col min="1" max="1" width="7" style="1" customWidth="1"/>
    <col min="2" max="2" width="9" style="1"/>
    <col min="3" max="3" width="9" style="43"/>
    <col min="4" max="4" width="7" style="1" customWidth="1"/>
    <col min="5" max="5" width="7.75" style="1" customWidth="1"/>
    <col min="6" max="6" width="6.875" style="1" customWidth="1"/>
    <col min="7" max="7" width="10.375" style="1"/>
    <col min="8" max="8" width="9.125" style="1"/>
    <col min="9" max="9" width="10.375" style="1"/>
    <col min="10" max="11" width="9" style="1"/>
    <col min="12" max="12" width="13.25" style="1"/>
    <col min="13" max="13" width="13.25" style="1" customWidth="1"/>
    <col min="14" max="14" width="9.5" style="1" customWidth="1"/>
    <col min="15" max="15" width="9.375" style="1" customWidth="1"/>
    <col min="16" max="16384" width="9" style="1"/>
  </cols>
  <sheetData>
    <row r="1" ht="14" customHeight="1"/>
    <row r="2" customHeight="1" spans="1:15">
      <c r="A2" s="28" t="s">
        <v>73</v>
      </c>
      <c r="B2" s="28"/>
      <c r="C2" s="44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ht="14" customHeight="1" spans="1:15">
      <c r="A3" s="3"/>
      <c r="B3" s="3"/>
      <c r="C3" s="45"/>
      <c r="D3" s="3"/>
      <c r="E3" s="3"/>
      <c r="F3" s="3"/>
      <c r="G3" s="3"/>
      <c r="H3" s="3"/>
      <c r="I3" s="3"/>
      <c r="J3" s="52"/>
      <c r="K3" s="25"/>
      <c r="L3" s="25"/>
      <c r="M3" s="25"/>
      <c r="N3" s="3"/>
      <c r="O3" s="3"/>
    </row>
    <row r="4" customHeight="1" spans="1:15">
      <c r="A4" s="5" t="s">
        <v>1</v>
      </c>
      <c r="B4" s="6"/>
      <c r="C4" s="46"/>
      <c r="D4" s="6"/>
      <c r="E4" s="6"/>
      <c r="F4" s="6"/>
      <c r="G4" s="6"/>
      <c r="H4" s="6"/>
      <c r="I4" s="6"/>
      <c r="J4" s="53"/>
      <c r="K4" s="20" t="s">
        <v>2</v>
      </c>
      <c r="L4" s="18"/>
      <c r="M4" s="18"/>
      <c r="N4" s="18"/>
      <c r="O4" s="18"/>
    </row>
    <row r="5" ht="23" customHeight="1" spans="1:15">
      <c r="A5" s="6"/>
      <c r="B5" s="6"/>
      <c r="C5" s="46"/>
      <c r="D5" s="6"/>
      <c r="E5" s="6"/>
      <c r="F5" s="6"/>
      <c r="G5" s="6"/>
      <c r="H5" s="6"/>
      <c r="I5" s="6"/>
      <c r="J5" s="53"/>
      <c r="K5" s="20" t="s">
        <v>74</v>
      </c>
      <c r="L5" s="18"/>
      <c r="M5" s="18"/>
      <c r="N5" s="18"/>
      <c r="O5" s="18"/>
    </row>
    <row r="6" s="1" customFormat="1" ht="27" customHeight="1" spans="1:15">
      <c r="A6" s="7" t="s">
        <v>4</v>
      </c>
      <c r="B6" s="7"/>
      <c r="C6" s="47"/>
      <c r="D6" s="7"/>
      <c r="E6" s="7"/>
      <c r="F6" s="7"/>
      <c r="G6" s="7"/>
      <c r="H6" s="7"/>
      <c r="I6" s="6"/>
      <c r="J6" s="1"/>
      <c r="K6" s="20" t="s">
        <v>5</v>
      </c>
      <c r="L6" s="1"/>
      <c r="M6" s="18"/>
      <c r="N6" s="18"/>
      <c r="O6" s="18"/>
    </row>
    <row r="7" ht="48" customHeight="1" spans="1:15">
      <c r="A7" s="10" t="s">
        <v>6</v>
      </c>
      <c r="B7" s="9" t="s">
        <v>7</v>
      </c>
      <c r="C7" s="4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21" t="s">
        <v>15</v>
      </c>
      <c r="K7" s="21" t="s">
        <v>16</v>
      </c>
      <c r="L7" s="8" t="s">
        <v>17</v>
      </c>
      <c r="M7" s="8" t="s">
        <v>18</v>
      </c>
      <c r="N7" s="8" t="s">
        <v>19</v>
      </c>
      <c r="O7" s="8" t="s">
        <v>20</v>
      </c>
    </row>
    <row r="8" ht="25" customHeight="1" spans="1:15">
      <c r="A8" s="10">
        <v>1</v>
      </c>
      <c r="B8" s="11" t="s">
        <v>75</v>
      </c>
      <c r="C8" s="49">
        <v>101</v>
      </c>
      <c r="D8" s="12">
        <v>1</v>
      </c>
      <c r="E8" s="12" t="s">
        <v>23</v>
      </c>
      <c r="F8" s="12">
        <v>3</v>
      </c>
      <c r="G8" s="12">
        <v>116.58</v>
      </c>
      <c r="H8" s="12">
        <v>22.46</v>
      </c>
      <c r="I8" s="12">
        <v>94.12</v>
      </c>
      <c r="J8" s="12">
        <v>8100</v>
      </c>
      <c r="K8" s="22">
        <f>J8*0.851</f>
        <v>6893.1</v>
      </c>
      <c r="L8" s="22">
        <v>944298</v>
      </c>
      <c r="M8" s="22">
        <f>K8*G8</f>
        <v>803597.598</v>
      </c>
      <c r="N8" s="12" t="s">
        <v>24</v>
      </c>
      <c r="O8" s="54" t="s">
        <v>25</v>
      </c>
    </row>
    <row r="9" ht="25" customHeight="1" spans="1:15">
      <c r="A9" s="10">
        <v>2</v>
      </c>
      <c r="B9" s="11" t="s">
        <v>75</v>
      </c>
      <c r="C9" s="49">
        <v>102</v>
      </c>
      <c r="D9" s="12">
        <v>1</v>
      </c>
      <c r="E9" s="12" t="s">
        <v>23</v>
      </c>
      <c r="F9" s="12">
        <v>3</v>
      </c>
      <c r="G9" s="12">
        <v>116.58</v>
      </c>
      <c r="H9" s="12">
        <v>22.46</v>
      </c>
      <c r="I9" s="12">
        <v>94.12</v>
      </c>
      <c r="J9" s="12">
        <v>8100</v>
      </c>
      <c r="K9" s="22">
        <f t="shared" ref="K9:K27" si="0">J9*0.851</f>
        <v>6893.1</v>
      </c>
      <c r="L9" s="22">
        <v>944298</v>
      </c>
      <c r="M9" s="22">
        <f t="shared" ref="M9:M27" si="1">K9*G9</f>
        <v>803597.598</v>
      </c>
      <c r="N9" s="12" t="s">
        <v>24</v>
      </c>
      <c r="O9" s="54" t="s">
        <v>25</v>
      </c>
    </row>
    <row r="10" ht="25" customHeight="1" spans="1:15">
      <c r="A10" s="10">
        <v>3</v>
      </c>
      <c r="B10" s="11" t="s">
        <v>75</v>
      </c>
      <c r="C10" s="49">
        <v>103</v>
      </c>
      <c r="D10" s="12">
        <v>1</v>
      </c>
      <c r="E10" s="12" t="s">
        <v>23</v>
      </c>
      <c r="F10" s="12">
        <v>3</v>
      </c>
      <c r="G10" s="12">
        <v>107.06</v>
      </c>
      <c r="H10" s="12">
        <v>20.63</v>
      </c>
      <c r="I10" s="12">
        <v>86.43</v>
      </c>
      <c r="J10" s="12">
        <v>8100</v>
      </c>
      <c r="K10" s="22">
        <f t="shared" si="0"/>
        <v>6893.1</v>
      </c>
      <c r="L10" s="22">
        <v>867186</v>
      </c>
      <c r="M10" s="22">
        <f t="shared" si="1"/>
        <v>737975.286</v>
      </c>
      <c r="N10" s="12" t="s">
        <v>24</v>
      </c>
      <c r="O10" s="54" t="s">
        <v>25</v>
      </c>
    </row>
    <row r="11" ht="25" customHeight="1" spans="1:15">
      <c r="A11" s="10">
        <v>4</v>
      </c>
      <c r="B11" s="11" t="s">
        <v>75</v>
      </c>
      <c r="C11" s="49">
        <v>104</v>
      </c>
      <c r="D11" s="12">
        <v>1</v>
      </c>
      <c r="E11" s="12" t="s">
        <v>23</v>
      </c>
      <c r="F11" s="12">
        <v>3</v>
      </c>
      <c r="G11" s="12">
        <v>107.06</v>
      </c>
      <c r="H11" s="12">
        <v>20.63</v>
      </c>
      <c r="I11" s="12">
        <v>86.43</v>
      </c>
      <c r="J11" s="12">
        <v>8100</v>
      </c>
      <c r="K11" s="22">
        <f t="shared" si="0"/>
        <v>6893.1</v>
      </c>
      <c r="L11" s="22">
        <v>867186</v>
      </c>
      <c r="M11" s="22">
        <f t="shared" si="1"/>
        <v>737975.286</v>
      </c>
      <c r="N11" s="12" t="s">
        <v>24</v>
      </c>
      <c r="O11" s="54" t="s">
        <v>25</v>
      </c>
    </row>
    <row r="12" ht="25" customHeight="1" spans="1:15">
      <c r="A12" s="10">
        <v>5</v>
      </c>
      <c r="B12" s="11" t="s">
        <v>75</v>
      </c>
      <c r="C12" s="49">
        <v>201</v>
      </c>
      <c r="D12" s="12">
        <v>2</v>
      </c>
      <c r="E12" s="12" t="s">
        <v>23</v>
      </c>
      <c r="F12" s="12">
        <v>3</v>
      </c>
      <c r="G12" s="12">
        <v>116.58</v>
      </c>
      <c r="H12" s="12">
        <v>22.46</v>
      </c>
      <c r="I12" s="12">
        <v>94.12</v>
      </c>
      <c r="J12" s="12">
        <v>8100</v>
      </c>
      <c r="K12" s="22">
        <f t="shared" si="0"/>
        <v>6893.1</v>
      </c>
      <c r="L12" s="22">
        <v>944298</v>
      </c>
      <c r="M12" s="22">
        <f t="shared" si="1"/>
        <v>803597.598</v>
      </c>
      <c r="N12" s="12" t="s">
        <v>24</v>
      </c>
      <c r="O12" s="54" t="s">
        <v>25</v>
      </c>
    </row>
    <row r="13" ht="25" customHeight="1" spans="1:15">
      <c r="A13" s="10">
        <v>6</v>
      </c>
      <c r="B13" s="11" t="s">
        <v>75</v>
      </c>
      <c r="C13" s="49">
        <v>202</v>
      </c>
      <c r="D13" s="12">
        <v>2</v>
      </c>
      <c r="E13" s="12" t="s">
        <v>23</v>
      </c>
      <c r="F13" s="12">
        <v>3</v>
      </c>
      <c r="G13" s="12">
        <v>116.58</v>
      </c>
      <c r="H13" s="12">
        <v>22.46</v>
      </c>
      <c r="I13" s="12">
        <v>94.12</v>
      </c>
      <c r="J13" s="12">
        <v>8100</v>
      </c>
      <c r="K13" s="22">
        <f t="shared" si="0"/>
        <v>6893.1</v>
      </c>
      <c r="L13" s="22">
        <v>944298</v>
      </c>
      <c r="M13" s="22">
        <f t="shared" si="1"/>
        <v>803597.598</v>
      </c>
      <c r="N13" s="12" t="s">
        <v>24</v>
      </c>
      <c r="O13" s="54" t="s">
        <v>25</v>
      </c>
    </row>
    <row r="14" ht="25" customHeight="1" spans="1:15">
      <c r="A14" s="10">
        <v>7</v>
      </c>
      <c r="B14" s="11" t="s">
        <v>75</v>
      </c>
      <c r="C14" s="49">
        <v>203</v>
      </c>
      <c r="D14" s="12">
        <v>2</v>
      </c>
      <c r="E14" s="12" t="s">
        <v>23</v>
      </c>
      <c r="F14" s="12">
        <v>3</v>
      </c>
      <c r="G14" s="12">
        <v>107.06</v>
      </c>
      <c r="H14" s="12">
        <v>20.63</v>
      </c>
      <c r="I14" s="12">
        <v>86.43</v>
      </c>
      <c r="J14" s="12">
        <v>8100</v>
      </c>
      <c r="K14" s="22">
        <f t="shared" si="0"/>
        <v>6893.1</v>
      </c>
      <c r="L14" s="22">
        <v>867186</v>
      </c>
      <c r="M14" s="22">
        <f t="shared" si="1"/>
        <v>737975.286</v>
      </c>
      <c r="N14" s="12" t="s">
        <v>24</v>
      </c>
      <c r="O14" s="54" t="s">
        <v>25</v>
      </c>
    </row>
    <row r="15" ht="25" customHeight="1" spans="1:15">
      <c r="A15" s="10">
        <v>8</v>
      </c>
      <c r="B15" s="11" t="s">
        <v>75</v>
      </c>
      <c r="C15" s="49">
        <v>204</v>
      </c>
      <c r="D15" s="12">
        <v>2</v>
      </c>
      <c r="E15" s="12" t="s">
        <v>23</v>
      </c>
      <c r="F15" s="12">
        <v>3</v>
      </c>
      <c r="G15" s="12">
        <v>107.06</v>
      </c>
      <c r="H15" s="12">
        <v>20.63</v>
      </c>
      <c r="I15" s="12">
        <v>86.43</v>
      </c>
      <c r="J15" s="12">
        <v>8100</v>
      </c>
      <c r="K15" s="22">
        <f t="shared" si="0"/>
        <v>6893.1</v>
      </c>
      <c r="L15" s="22">
        <v>867186</v>
      </c>
      <c r="M15" s="22">
        <f t="shared" si="1"/>
        <v>737975.286</v>
      </c>
      <c r="N15" s="12" t="s">
        <v>24</v>
      </c>
      <c r="O15" s="54" t="s">
        <v>25</v>
      </c>
    </row>
    <row r="16" ht="25" customHeight="1" spans="1:15">
      <c r="A16" s="10">
        <v>9</v>
      </c>
      <c r="B16" s="11" t="s">
        <v>75</v>
      </c>
      <c r="C16" s="49">
        <v>302</v>
      </c>
      <c r="D16" s="12">
        <v>3</v>
      </c>
      <c r="E16" s="12" t="s">
        <v>23</v>
      </c>
      <c r="F16" s="12">
        <v>3</v>
      </c>
      <c r="G16" s="12">
        <v>116.58</v>
      </c>
      <c r="H16" s="12">
        <v>22.46</v>
      </c>
      <c r="I16" s="12">
        <v>94.12</v>
      </c>
      <c r="J16" s="12">
        <v>8100</v>
      </c>
      <c r="K16" s="22">
        <f t="shared" si="0"/>
        <v>6893.1</v>
      </c>
      <c r="L16" s="22">
        <v>944298</v>
      </c>
      <c r="M16" s="22">
        <f t="shared" si="1"/>
        <v>803597.598</v>
      </c>
      <c r="N16" s="12" t="s">
        <v>24</v>
      </c>
      <c r="O16" s="54" t="s">
        <v>25</v>
      </c>
    </row>
    <row r="17" ht="25" customHeight="1" spans="1:15">
      <c r="A17" s="10">
        <v>10</v>
      </c>
      <c r="B17" s="11" t="s">
        <v>75</v>
      </c>
      <c r="C17" s="49">
        <v>401</v>
      </c>
      <c r="D17" s="12">
        <v>4</v>
      </c>
      <c r="E17" s="12" t="s">
        <v>23</v>
      </c>
      <c r="F17" s="12">
        <v>3</v>
      </c>
      <c r="G17" s="12">
        <v>116.58</v>
      </c>
      <c r="H17" s="12">
        <v>22.46</v>
      </c>
      <c r="I17" s="12">
        <v>94.12</v>
      </c>
      <c r="J17" s="12">
        <v>8100</v>
      </c>
      <c r="K17" s="22">
        <f t="shared" si="0"/>
        <v>6893.1</v>
      </c>
      <c r="L17" s="22">
        <v>944298</v>
      </c>
      <c r="M17" s="22">
        <f t="shared" si="1"/>
        <v>803597.598</v>
      </c>
      <c r="N17" s="12" t="s">
        <v>24</v>
      </c>
      <c r="O17" s="54" t="s">
        <v>25</v>
      </c>
    </row>
    <row r="18" ht="25" customHeight="1" spans="1:15">
      <c r="A18" s="10">
        <v>11</v>
      </c>
      <c r="B18" s="11" t="s">
        <v>75</v>
      </c>
      <c r="C18" s="49">
        <v>402</v>
      </c>
      <c r="D18" s="12">
        <v>4</v>
      </c>
      <c r="E18" s="12" t="s">
        <v>23</v>
      </c>
      <c r="F18" s="12">
        <v>3</v>
      </c>
      <c r="G18" s="12">
        <v>116.58</v>
      </c>
      <c r="H18" s="12">
        <v>22.46</v>
      </c>
      <c r="I18" s="12">
        <v>94.12</v>
      </c>
      <c r="J18" s="12">
        <v>8100</v>
      </c>
      <c r="K18" s="22">
        <f t="shared" si="0"/>
        <v>6893.1</v>
      </c>
      <c r="L18" s="22">
        <v>944298</v>
      </c>
      <c r="M18" s="22">
        <f t="shared" si="1"/>
        <v>803597.598</v>
      </c>
      <c r="N18" s="12" t="s">
        <v>24</v>
      </c>
      <c r="O18" s="54" t="s">
        <v>25</v>
      </c>
    </row>
    <row r="19" ht="25" customHeight="1" spans="1:15">
      <c r="A19" s="10">
        <v>12</v>
      </c>
      <c r="B19" s="11" t="s">
        <v>75</v>
      </c>
      <c r="C19" s="49">
        <v>501</v>
      </c>
      <c r="D19" s="37">
        <v>5</v>
      </c>
      <c r="E19" s="12" t="s">
        <v>23</v>
      </c>
      <c r="F19" s="12">
        <v>3</v>
      </c>
      <c r="G19" s="12">
        <v>116.58</v>
      </c>
      <c r="H19" s="12">
        <v>22.46</v>
      </c>
      <c r="I19" s="12">
        <v>94.12</v>
      </c>
      <c r="J19" s="12">
        <v>8100</v>
      </c>
      <c r="K19" s="22">
        <f t="shared" si="0"/>
        <v>6893.1</v>
      </c>
      <c r="L19" s="22">
        <v>944298</v>
      </c>
      <c r="M19" s="22">
        <f t="shared" si="1"/>
        <v>803597.598</v>
      </c>
      <c r="N19" s="12" t="s">
        <v>24</v>
      </c>
      <c r="O19" s="54" t="s">
        <v>25</v>
      </c>
    </row>
    <row r="20" ht="25" customHeight="1" spans="1:15">
      <c r="A20" s="10">
        <v>13</v>
      </c>
      <c r="B20" s="11" t="s">
        <v>75</v>
      </c>
      <c r="C20" s="49">
        <v>601</v>
      </c>
      <c r="D20" s="37">
        <v>6</v>
      </c>
      <c r="E20" s="12" t="s">
        <v>23</v>
      </c>
      <c r="F20" s="12">
        <v>3</v>
      </c>
      <c r="G20" s="12">
        <v>116.58</v>
      </c>
      <c r="H20" s="12">
        <v>22.46</v>
      </c>
      <c r="I20" s="12">
        <v>94.12</v>
      </c>
      <c r="J20" s="12">
        <v>8100</v>
      </c>
      <c r="K20" s="22">
        <f t="shared" si="0"/>
        <v>6893.1</v>
      </c>
      <c r="L20" s="22">
        <v>944298</v>
      </c>
      <c r="M20" s="22">
        <f t="shared" si="1"/>
        <v>803597.598</v>
      </c>
      <c r="N20" s="12" t="s">
        <v>24</v>
      </c>
      <c r="O20" s="54" t="s">
        <v>25</v>
      </c>
    </row>
    <row r="21" ht="25" customHeight="1" spans="1:15">
      <c r="A21" s="10">
        <v>14</v>
      </c>
      <c r="B21" s="11" t="s">
        <v>75</v>
      </c>
      <c r="C21" s="49">
        <v>701</v>
      </c>
      <c r="D21" s="37">
        <v>7</v>
      </c>
      <c r="E21" s="12" t="s">
        <v>23</v>
      </c>
      <c r="F21" s="12">
        <v>3</v>
      </c>
      <c r="G21" s="12">
        <v>116.58</v>
      </c>
      <c r="H21" s="12">
        <v>22.46</v>
      </c>
      <c r="I21" s="12">
        <v>94.12</v>
      </c>
      <c r="J21" s="12">
        <v>8100</v>
      </c>
      <c r="K21" s="22">
        <f t="shared" si="0"/>
        <v>6893.1</v>
      </c>
      <c r="L21" s="22">
        <v>944298</v>
      </c>
      <c r="M21" s="22">
        <f t="shared" si="1"/>
        <v>803597.598</v>
      </c>
      <c r="N21" s="12" t="s">
        <v>24</v>
      </c>
      <c r="O21" s="54" t="s">
        <v>25</v>
      </c>
    </row>
    <row r="22" ht="25" customHeight="1" spans="1:15">
      <c r="A22" s="10">
        <v>15</v>
      </c>
      <c r="B22" s="11" t="s">
        <v>75</v>
      </c>
      <c r="C22" s="49">
        <v>1801</v>
      </c>
      <c r="D22" s="37">
        <v>18</v>
      </c>
      <c r="E22" s="12" t="s">
        <v>23</v>
      </c>
      <c r="F22" s="12">
        <v>3</v>
      </c>
      <c r="G22" s="12">
        <v>116.58</v>
      </c>
      <c r="H22" s="12">
        <v>22.46</v>
      </c>
      <c r="I22" s="12">
        <v>94.12</v>
      </c>
      <c r="J22" s="12">
        <v>8100</v>
      </c>
      <c r="K22" s="22">
        <f t="shared" ref="K22:K27" si="2">J22*0.95</f>
        <v>7695</v>
      </c>
      <c r="L22" s="22">
        <v>944298</v>
      </c>
      <c r="M22" s="22">
        <f t="shared" si="1"/>
        <v>897083.1</v>
      </c>
      <c r="N22" s="12" t="s">
        <v>24</v>
      </c>
      <c r="O22" s="54" t="s">
        <v>25</v>
      </c>
    </row>
    <row r="23" ht="25" customHeight="1" spans="1:15">
      <c r="A23" s="10">
        <v>16</v>
      </c>
      <c r="B23" s="11" t="s">
        <v>75</v>
      </c>
      <c r="C23" s="49">
        <v>1802</v>
      </c>
      <c r="D23" s="37">
        <v>18</v>
      </c>
      <c r="E23" s="12" t="s">
        <v>23</v>
      </c>
      <c r="F23" s="12">
        <v>3</v>
      </c>
      <c r="G23" s="12">
        <v>116.58</v>
      </c>
      <c r="H23" s="12">
        <v>22.46</v>
      </c>
      <c r="I23" s="12">
        <v>94.12</v>
      </c>
      <c r="J23" s="12">
        <v>8100</v>
      </c>
      <c r="K23" s="22">
        <f t="shared" si="2"/>
        <v>7695</v>
      </c>
      <c r="L23" s="22">
        <v>944298</v>
      </c>
      <c r="M23" s="22">
        <f t="shared" si="1"/>
        <v>897083.1</v>
      </c>
      <c r="N23" s="12" t="s">
        <v>24</v>
      </c>
      <c r="O23" s="54" t="s">
        <v>25</v>
      </c>
    </row>
    <row r="24" ht="25" customHeight="1" spans="1:15">
      <c r="A24" s="10">
        <v>17</v>
      </c>
      <c r="B24" s="11" t="s">
        <v>75</v>
      </c>
      <c r="C24" s="49">
        <v>2101</v>
      </c>
      <c r="D24" s="37">
        <v>21</v>
      </c>
      <c r="E24" s="12" t="s">
        <v>23</v>
      </c>
      <c r="F24" s="12">
        <v>3</v>
      </c>
      <c r="G24" s="12">
        <v>116.58</v>
      </c>
      <c r="H24" s="12">
        <v>22.46</v>
      </c>
      <c r="I24" s="12">
        <v>94.12</v>
      </c>
      <c r="J24" s="12">
        <v>8100</v>
      </c>
      <c r="K24" s="22">
        <f t="shared" si="2"/>
        <v>7695</v>
      </c>
      <c r="L24" s="22">
        <v>944298</v>
      </c>
      <c r="M24" s="22">
        <f t="shared" si="1"/>
        <v>897083.1</v>
      </c>
      <c r="N24" s="12" t="s">
        <v>24</v>
      </c>
      <c r="O24" s="54" t="s">
        <v>25</v>
      </c>
    </row>
    <row r="25" ht="25" customHeight="1" spans="1:15">
      <c r="A25" s="10">
        <v>18</v>
      </c>
      <c r="B25" s="11" t="s">
        <v>75</v>
      </c>
      <c r="C25" s="49">
        <v>2102</v>
      </c>
      <c r="D25" s="37">
        <v>21</v>
      </c>
      <c r="E25" s="12" t="s">
        <v>23</v>
      </c>
      <c r="F25" s="12">
        <v>3</v>
      </c>
      <c r="G25" s="12">
        <v>116.58</v>
      </c>
      <c r="H25" s="12">
        <v>22.46</v>
      </c>
      <c r="I25" s="12">
        <v>94.12</v>
      </c>
      <c r="J25" s="12">
        <v>8100</v>
      </c>
      <c r="K25" s="22">
        <f t="shared" si="2"/>
        <v>7695</v>
      </c>
      <c r="L25" s="22">
        <v>944298</v>
      </c>
      <c r="M25" s="22">
        <f t="shared" si="1"/>
        <v>897083.1</v>
      </c>
      <c r="N25" s="12" t="s">
        <v>24</v>
      </c>
      <c r="O25" s="54" t="s">
        <v>25</v>
      </c>
    </row>
    <row r="26" ht="25" customHeight="1" spans="1:15">
      <c r="A26" s="10">
        <v>19</v>
      </c>
      <c r="B26" s="11" t="s">
        <v>75</v>
      </c>
      <c r="C26" s="49">
        <v>2103</v>
      </c>
      <c r="D26" s="37">
        <v>21</v>
      </c>
      <c r="E26" s="12" t="s">
        <v>23</v>
      </c>
      <c r="F26" s="12">
        <v>3</v>
      </c>
      <c r="G26" s="12">
        <v>107.06</v>
      </c>
      <c r="H26" s="12">
        <v>20.63</v>
      </c>
      <c r="I26" s="12">
        <v>86.43</v>
      </c>
      <c r="J26" s="12">
        <v>8100</v>
      </c>
      <c r="K26" s="22">
        <f t="shared" si="2"/>
        <v>7695</v>
      </c>
      <c r="L26" s="22">
        <v>867186</v>
      </c>
      <c r="M26" s="22">
        <f t="shared" si="1"/>
        <v>823826.7</v>
      </c>
      <c r="N26" s="12" t="s">
        <v>24</v>
      </c>
      <c r="O26" s="54" t="s">
        <v>25</v>
      </c>
    </row>
    <row r="27" ht="25" customHeight="1" spans="1:15">
      <c r="A27" s="10">
        <v>20</v>
      </c>
      <c r="B27" s="11" t="s">
        <v>75</v>
      </c>
      <c r="C27" s="49">
        <v>2104</v>
      </c>
      <c r="D27" s="37">
        <v>21</v>
      </c>
      <c r="E27" s="12" t="s">
        <v>23</v>
      </c>
      <c r="F27" s="12">
        <v>3</v>
      </c>
      <c r="G27" s="12">
        <v>107.06</v>
      </c>
      <c r="H27" s="12">
        <v>20.63</v>
      </c>
      <c r="I27" s="12">
        <v>86.43</v>
      </c>
      <c r="J27" s="12">
        <v>8100</v>
      </c>
      <c r="K27" s="22">
        <f t="shared" si="2"/>
        <v>7695</v>
      </c>
      <c r="L27" s="22">
        <v>867186</v>
      </c>
      <c r="M27" s="22">
        <f t="shared" si="1"/>
        <v>823826.7</v>
      </c>
      <c r="N27" s="12" t="s">
        <v>24</v>
      </c>
      <c r="O27" s="54" t="s">
        <v>25</v>
      </c>
    </row>
    <row r="28" customHeight="1" spans="1:16">
      <c r="A28" s="29" t="s">
        <v>67</v>
      </c>
      <c r="B28" s="14"/>
      <c r="C28" s="50"/>
      <c r="D28" s="14"/>
      <c r="E28" s="14"/>
      <c r="F28" s="30"/>
      <c r="G28" s="12">
        <f>SUM(G8:G27)</f>
        <v>2274.48</v>
      </c>
      <c r="H28" s="12">
        <f>SUM(H8:H27)</f>
        <v>438.22</v>
      </c>
      <c r="I28" s="12">
        <f>SUM(I8:I27)</f>
        <v>1836.26</v>
      </c>
      <c r="J28" s="12">
        <v>8100</v>
      </c>
      <c r="K28" s="22">
        <v>7134</v>
      </c>
      <c r="L28" s="22">
        <f>SUM(L8:L27)</f>
        <v>18423288</v>
      </c>
      <c r="M28" s="22">
        <f>SUM(M8:M27)</f>
        <v>16223862.924</v>
      </c>
      <c r="N28" s="12"/>
      <c r="O28" s="12"/>
      <c r="P28" s="3"/>
    </row>
    <row r="29" customHeight="1" spans="1:16">
      <c r="A29" s="29" t="s">
        <v>76</v>
      </c>
      <c r="B29" s="14"/>
      <c r="C29" s="50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0"/>
      <c r="P29" s="3"/>
    </row>
    <row r="30" ht="13" customHeight="1" spans="1:16">
      <c r="A30" s="3"/>
      <c r="B30" s="3"/>
      <c r="C30" s="45"/>
      <c r="D30" s="3"/>
      <c r="E30" s="3"/>
      <c r="F30" s="3"/>
      <c r="G30" s="3"/>
      <c r="H30" s="3"/>
      <c r="I30" s="3"/>
      <c r="J30" s="3"/>
      <c r="K30" s="25"/>
      <c r="L30" s="25"/>
      <c r="M30" s="25"/>
      <c r="N30" s="3"/>
      <c r="O30" s="3"/>
      <c r="P30" s="3"/>
    </row>
    <row r="31" ht="30" customHeight="1" spans="1:16">
      <c r="A31" s="15" t="s">
        <v>69</v>
      </c>
      <c r="B31" s="15"/>
      <c r="C31" s="51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3"/>
    </row>
    <row r="32" ht="24" customHeight="1" spans="1:16">
      <c r="A32" s="15" t="s">
        <v>70</v>
      </c>
      <c r="B32" s="15"/>
      <c r="C32" s="5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3"/>
    </row>
    <row r="33" ht="24" customHeight="1" spans="1:16">
      <c r="A33" s="52" t="s">
        <v>71</v>
      </c>
      <c r="B33" s="52"/>
      <c r="C33" s="45"/>
      <c r="D33" s="3"/>
      <c r="E33" s="3"/>
      <c r="F33" s="3"/>
      <c r="G33" s="6"/>
      <c r="H33" s="6"/>
      <c r="I33" s="6"/>
      <c r="J33" s="53"/>
      <c r="K33" s="18"/>
      <c r="L33" s="25"/>
      <c r="M33" s="25"/>
      <c r="N33" s="6"/>
      <c r="O33" s="6"/>
      <c r="P33" s="3"/>
    </row>
    <row r="34" ht="24" customHeight="1" spans="1:16">
      <c r="A34" s="3"/>
      <c r="C34" s="45" t="s">
        <v>72</v>
      </c>
      <c r="D34" s="3"/>
      <c r="E34" s="3"/>
      <c r="F34" s="3"/>
      <c r="G34" s="6"/>
      <c r="H34" s="6"/>
      <c r="I34" s="6"/>
      <c r="J34" s="53"/>
      <c r="K34" s="18"/>
      <c r="L34" s="25"/>
      <c r="M34" s="25"/>
      <c r="N34" s="6"/>
      <c r="O34" s="6"/>
      <c r="P34" s="3"/>
    </row>
    <row r="35" customHeight="1" spans="2:16">
      <c r="B35" s="3"/>
      <c r="C35" s="45"/>
      <c r="D35" s="3"/>
      <c r="E35" s="3"/>
      <c r="F35" s="3"/>
      <c r="G35" s="3"/>
      <c r="H35" s="6"/>
      <c r="I35" s="6"/>
      <c r="J35" s="53"/>
      <c r="K35" s="18"/>
      <c r="L35" s="25"/>
      <c r="M35" s="25"/>
      <c r="N35" s="3"/>
      <c r="O35" s="6"/>
      <c r="P35" s="3"/>
    </row>
  </sheetData>
  <autoFilter ref="A7:O35">
    <sortState ref="A7:O35">
      <sortCondition ref="D7"/>
    </sortState>
    <extLst/>
  </autoFilter>
  <mergeCells count="7">
    <mergeCell ref="A2:O2"/>
    <mergeCell ref="A6:E6"/>
    <mergeCell ref="A28:F28"/>
    <mergeCell ref="A29:O29"/>
    <mergeCell ref="A31:O31"/>
    <mergeCell ref="A32:O32"/>
    <mergeCell ref="A33:B33"/>
  </mergeCells>
  <printOptions horizontalCentered="1"/>
  <pageMargins left="0.354166666666667" right="0.354166666666667" top="0.432638888888889" bottom="0.354166666666667" header="0.298611111111111" footer="0.298611111111111"/>
  <pageSetup paperSize="9" scale="70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opLeftCell="A11" workbookViewId="0">
      <selection activeCell="A26" sqref="$A26:$XFD26"/>
    </sheetView>
  </sheetViews>
  <sheetFormatPr defaultColWidth="9" defaultRowHeight="28" customHeight="1"/>
  <cols>
    <col min="1" max="1" width="7.875" style="1" customWidth="1"/>
    <col min="2" max="2" width="8.5" style="1" customWidth="1"/>
    <col min="3" max="3" width="9" style="1"/>
    <col min="4" max="4" width="5.375" style="1" customWidth="1"/>
    <col min="5" max="5" width="9" style="1"/>
    <col min="6" max="6" width="4.875" style="1" customWidth="1"/>
    <col min="7" max="8" width="9.125" style="1"/>
    <col min="9" max="9" width="10.375" style="1"/>
    <col min="10" max="10" width="10" style="1" customWidth="1"/>
    <col min="11" max="11" width="9" style="1"/>
    <col min="12" max="13" width="13.25" style="1" customWidth="1"/>
    <col min="14" max="16384" width="9" style="1"/>
  </cols>
  <sheetData>
    <row r="1" ht="13" customHeight="1" spans="1:15">
      <c r="A1" s="3"/>
      <c r="B1" s="3"/>
      <c r="C1" s="3"/>
      <c r="D1" s="3"/>
      <c r="E1" s="3"/>
      <c r="F1" s="3"/>
      <c r="G1" s="3"/>
      <c r="H1" s="3"/>
      <c r="I1" s="3"/>
      <c r="J1" s="25"/>
      <c r="K1" s="25"/>
      <c r="L1" s="25"/>
      <c r="M1" s="25"/>
      <c r="N1" s="3"/>
      <c r="O1" s="3"/>
    </row>
    <row r="2" customHeight="1" spans="1:15">
      <c r="A2" s="28" t="s">
        <v>77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ht="16" customHeight="1" spans="1:15">
      <c r="A3" s="3"/>
      <c r="B3" s="3"/>
      <c r="C3" s="3"/>
      <c r="D3" s="3"/>
      <c r="E3" s="3"/>
      <c r="F3" s="3"/>
      <c r="G3" s="3"/>
      <c r="H3" s="3"/>
      <c r="I3" s="3"/>
      <c r="J3" s="25"/>
      <c r="K3" s="25"/>
      <c r="L3" s="25"/>
      <c r="M3" s="25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20" t="s">
        <v>2</v>
      </c>
      <c r="L4" s="3"/>
      <c r="N4" s="18"/>
      <c r="O4" s="18"/>
    </row>
    <row r="5" ht="21" customHeight="1" spans="1:15">
      <c r="A5" s="3"/>
      <c r="B5" s="6"/>
      <c r="C5" s="6"/>
      <c r="D5" s="6"/>
      <c r="E5" s="6"/>
      <c r="F5" s="6"/>
      <c r="G5" s="6"/>
      <c r="H5" s="6"/>
      <c r="I5" s="6"/>
      <c r="J5" s="6"/>
      <c r="K5" s="20" t="s">
        <v>78</v>
      </c>
      <c r="L5" s="6"/>
      <c r="N5" s="18"/>
      <c r="O5" s="18"/>
    </row>
    <row r="6" s="1" customFormat="1" ht="27" customHeight="1" spans="1:15">
      <c r="A6" s="7" t="s">
        <v>4</v>
      </c>
      <c r="B6" s="7"/>
      <c r="C6" s="7"/>
      <c r="D6" s="7"/>
      <c r="E6" s="7"/>
      <c r="F6" s="7"/>
      <c r="G6" s="7"/>
      <c r="H6" s="7"/>
      <c r="I6" s="6"/>
      <c r="J6" s="1"/>
      <c r="K6" s="20" t="s">
        <v>5</v>
      </c>
      <c r="L6" s="1"/>
      <c r="M6" s="18"/>
      <c r="N6" s="18"/>
      <c r="O6" s="18"/>
    </row>
    <row r="7" ht="56" customHeight="1" spans="1:15">
      <c r="A7" s="8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21" t="s">
        <v>15</v>
      </c>
      <c r="K7" s="42" t="s">
        <v>16</v>
      </c>
      <c r="L7" s="21" t="s">
        <v>17</v>
      </c>
      <c r="M7" s="8" t="s">
        <v>18</v>
      </c>
      <c r="N7" s="8" t="s">
        <v>19</v>
      </c>
      <c r="O7" s="8" t="s">
        <v>20</v>
      </c>
    </row>
    <row r="8" customHeight="1" spans="1:15">
      <c r="A8" s="12">
        <v>1</v>
      </c>
      <c r="B8" s="11" t="s">
        <v>79</v>
      </c>
      <c r="C8" s="12">
        <v>203</v>
      </c>
      <c r="D8" s="12">
        <v>2</v>
      </c>
      <c r="E8" s="12" t="s">
        <v>23</v>
      </c>
      <c r="F8" s="12">
        <v>3</v>
      </c>
      <c r="G8" s="12">
        <v>116.72</v>
      </c>
      <c r="H8" s="12">
        <v>22.6</v>
      </c>
      <c r="I8" s="12">
        <v>94.12</v>
      </c>
      <c r="J8" s="22">
        <v>7765.14898046607</v>
      </c>
      <c r="K8" s="22">
        <f>J8*0.9</f>
        <v>6988.63408241946</v>
      </c>
      <c r="L8" s="22">
        <v>906348.189</v>
      </c>
      <c r="M8" s="22">
        <f>K8*G8</f>
        <v>815713.370099999</v>
      </c>
      <c r="N8" s="12" t="s">
        <v>24</v>
      </c>
      <c r="O8" s="12" t="s">
        <v>25</v>
      </c>
    </row>
    <row r="9" customHeight="1" spans="1:15">
      <c r="A9" s="12">
        <v>2</v>
      </c>
      <c r="B9" s="11" t="s">
        <v>79</v>
      </c>
      <c r="C9" s="12">
        <v>204</v>
      </c>
      <c r="D9" s="12">
        <v>2</v>
      </c>
      <c r="E9" s="12" t="s">
        <v>80</v>
      </c>
      <c r="F9" s="12">
        <v>3</v>
      </c>
      <c r="G9" s="12">
        <v>129.99</v>
      </c>
      <c r="H9" s="12">
        <v>25.17</v>
      </c>
      <c r="I9" s="12">
        <v>104.82</v>
      </c>
      <c r="J9" s="22">
        <v>7968.85984306485</v>
      </c>
      <c r="K9" s="22">
        <f t="shared" ref="K9:K20" si="0">J9*0.9</f>
        <v>7171.97385875837</v>
      </c>
      <c r="L9" s="22">
        <v>1035872.091</v>
      </c>
      <c r="M9" s="22">
        <f t="shared" ref="M9:M21" si="1">K9*G9</f>
        <v>932284.8819</v>
      </c>
      <c r="N9" s="12" t="s">
        <v>24</v>
      </c>
      <c r="O9" s="12" t="s">
        <v>25</v>
      </c>
    </row>
    <row r="10" customHeight="1" spans="1:15">
      <c r="A10" s="12">
        <v>3</v>
      </c>
      <c r="B10" s="11" t="s">
        <v>79</v>
      </c>
      <c r="C10" s="12">
        <v>301</v>
      </c>
      <c r="D10" s="12">
        <v>3</v>
      </c>
      <c r="E10" s="12" t="s">
        <v>23</v>
      </c>
      <c r="F10" s="12">
        <v>3</v>
      </c>
      <c r="G10" s="12">
        <v>107.22</v>
      </c>
      <c r="H10" s="12">
        <v>20.76</v>
      </c>
      <c r="I10" s="12">
        <v>86.46</v>
      </c>
      <c r="J10" s="22">
        <v>7947.27009886215</v>
      </c>
      <c r="K10" s="22">
        <f t="shared" si="0"/>
        <v>7152.54308897594</v>
      </c>
      <c r="L10" s="22">
        <v>852106.3</v>
      </c>
      <c r="M10" s="22">
        <f t="shared" si="1"/>
        <v>766895.67</v>
      </c>
      <c r="N10" s="12" t="s">
        <v>24</v>
      </c>
      <c r="O10" s="12" t="s">
        <v>25</v>
      </c>
    </row>
    <row r="11" customHeight="1" spans="1:15">
      <c r="A11" s="12">
        <v>4</v>
      </c>
      <c r="B11" s="11" t="s">
        <v>79</v>
      </c>
      <c r="C11" s="12">
        <v>302</v>
      </c>
      <c r="D11" s="12">
        <v>3</v>
      </c>
      <c r="E11" s="12" t="s">
        <v>23</v>
      </c>
      <c r="F11" s="12">
        <v>3</v>
      </c>
      <c r="G11" s="12">
        <v>107.22</v>
      </c>
      <c r="H11" s="12">
        <v>20.76</v>
      </c>
      <c r="I11" s="12">
        <v>86.46</v>
      </c>
      <c r="J11" s="22">
        <v>7766.43458310017</v>
      </c>
      <c r="K11" s="22">
        <f t="shared" si="0"/>
        <v>6989.79112479015</v>
      </c>
      <c r="L11" s="22">
        <v>832717.116</v>
      </c>
      <c r="M11" s="22">
        <f t="shared" si="1"/>
        <v>749445.4044</v>
      </c>
      <c r="N11" s="12" t="s">
        <v>24</v>
      </c>
      <c r="O11" s="12" t="s">
        <v>25</v>
      </c>
    </row>
    <row r="12" customHeight="1" spans="1:15">
      <c r="A12" s="12">
        <v>5</v>
      </c>
      <c r="B12" s="11" t="s">
        <v>79</v>
      </c>
      <c r="C12" s="12">
        <v>303</v>
      </c>
      <c r="D12" s="12">
        <v>3</v>
      </c>
      <c r="E12" s="12" t="s">
        <v>23</v>
      </c>
      <c r="F12" s="12">
        <v>3</v>
      </c>
      <c r="G12" s="12">
        <v>116.72</v>
      </c>
      <c r="H12" s="12">
        <v>22.6</v>
      </c>
      <c r="I12" s="12">
        <v>94.12</v>
      </c>
      <c r="J12" s="22">
        <v>7792.26403358465</v>
      </c>
      <c r="K12" s="22">
        <f t="shared" si="0"/>
        <v>7013.03763022618</v>
      </c>
      <c r="L12" s="22">
        <v>909513.058</v>
      </c>
      <c r="M12" s="22">
        <f t="shared" si="1"/>
        <v>818561.7522</v>
      </c>
      <c r="N12" s="12" t="s">
        <v>24</v>
      </c>
      <c r="O12" s="12" t="s">
        <v>25</v>
      </c>
    </row>
    <row r="13" customHeight="1" spans="1:15">
      <c r="A13" s="12">
        <v>6</v>
      </c>
      <c r="B13" s="11" t="s">
        <v>79</v>
      </c>
      <c r="C13" s="12">
        <v>401</v>
      </c>
      <c r="D13" s="12">
        <v>4</v>
      </c>
      <c r="E13" s="12" t="s">
        <v>23</v>
      </c>
      <c r="F13" s="12">
        <v>3</v>
      </c>
      <c r="G13" s="12">
        <v>107.22</v>
      </c>
      <c r="H13" s="12">
        <v>20.76</v>
      </c>
      <c r="I13" s="12">
        <v>86.46</v>
      </c>
      <c r="J13" s="22">
        <v>7811.64346204066</v>
      </c>
      <c r="K13" s="22">
        <f t="shared" si="0"/>
        <v>7030.47911583659</v>
      </c>
      <c r="L13" s="22">
        <v>837564.412</v>
      </c>
      <c r="M13" s="22">
        <f t="shared" si="1"/>
        <v>753807.970799999</v>
      </c>
      <c r="N13" s="12" t="s">
        <v>24</v>
      </c>
      <c r="O13" s="12" t="s">
        <v>25</v>
      </c>
    </row>
    <row r="14" customHeight="1" spans="1:15">
      <c r="A14" s="12">
        <v>7</v>
      </c>
      <c r="B14" s="11" t="s">
        <v>79</v>
      </c>
      <c r="C14" s="12">
        <v>403</v>
      </c>
      <c r="D14" s="12">
        <v>4</v>
      </c>
      <c r="E14" s="12" t="s">
        <v>23</v>
      </c>
      <c r="F14" s="12">
        <v>3</v>
      </c>
      <c r="G14" s="12">
        <v>116.72</v>
      </c>
      <c r="H14" s="12">
        <v>22.6</v>
      </c>
      <c r="I14" s="12">
        <v>94.12</v>
      </c>
      <c r="J14" s="22">
        <v>7656.63773132282</v>
      </c>
      <c r="K14" s="22">
        <f t="shared" si="0"/>
        <v>6890.97395819054</v>
      </c>
      <c r="L14" s="22">
        <v>893682.756</v>
      </c>
      <c r="M14" s="22">
        <f t="shared" si="1"/>
        <v>804314.4804</v>
      </c>
      <c r="N14" s="12" t="s">
        <v>24</v>
      </c>
      <c r="O14" s="12" t="s">
        <v>25</v>
      </c>
    </row>
    <row r="15" customHeight="1" spans="1:15">
      <c r="A15" s="12">
        <v>8</v>
      </c>
      <c r="B15" s="11" t="s">
        <v>79</v>
      </c>
      <c r="C15" s="12">
        <v>702</v>
      </c>
      <c r="D15" s="37">
        <v>7</v>
      </c>
      <c r="E15" s="12" t="s">
        <v>23</v>
      </c>
      <c r="F15" s="12">
        <v>3</v>
      </c>
      <c r="G15" s="12">
        <v>107.22</v>
      </c>
      <c r="H15" s="12">
        <v>20.76</v>
      </c>
      <c r="I15" s="12">
        <v>86.46</v>
      </c>
      <c r="J15" s="22">
        <v>7847.81215258347</v>
      </c>
      <c r="K15" s="22">
        <f t="shared" si="0"/>
        <v>7063.03093732512</v>
      </c>
      <c r="L15" s="22">
        <v>841442.419</v>
      </c>
      <c r="M15" s="22">
        <f t="shared" si="1"/>
        <v>757298.177099999</v>
      </c>
      <c r="N15" s="12" t="s">
        <v>24</v>
      </c>
      <c r="O15" s="12" t="s">
        <v>25</v>
      </c>
    </row>
    <row r="16" customHeight="1" spans="1:15">
      <c r="A16" s="12">
        <v>9</v>
      </c>
      <c r="B16" s="11" t="s">
        <v>81</v>
      </c>
      <c r="C16" s="12">
        <v>203</v>
      </c>
      <c r="D16" s="12">
        <v>2</v>
      </c>
      <c r="E16" s="12" t="s">
        <v>80</v>
      </c>
      <c r="F16" s="12">
        <v>3</v>
      </c>
      <c r="G16" s="12">
        <v>129.99</v>
      </c>
      <c r="H16" s="12">
        <v>25.17</v>
      </c>
      <c r="I16" s="12">
        <v>104.82</v>
      </c>
      <c r="J16" s="22">
        <v>7896.52582506347</v>
      </c>
      <c r="K16" s="22">
        <f t="shared" si="0"/>
        <v>7106.87324255712</v>
      </c>
      <c r="L16" s="22">
        <v>1026469.392</v>
      </c>
      <c r="M16" s="22">
        <f t="shared" si="1"/>
        <v>923822.4528</v>
      </c>
      <c r="N16" s="12" t="s">
        <v>24</v>
      </c>
      <c r="O16" s="12" t="s">
        <v>25</v>
      </c>
    </row>
    <row r="17" customHeight="1" spans="1:15">
      <c r="A17" s="12">
        <v>10</v>
      </c>
      <c r="B17" s="11" t="s">
        <v>81</v>
      </c>
      <c r="C17" s="12">
        <v>204</v>
      </c>
      <c r="D17" s="12">
        <v>2</v>
      </c>
      <c r="E17" s="12" t="s">
        <v>23</v>
      </c>
      <c r="F17" s="12">
        <v>3</v>
      </c>
      <c r="G17" s="12">
        <v>116.72</v>
      </c>
      <c r="H17" s="12">
        <v>22.6</v>
      </c>
      <c r="I17" s="12">
        <v>94.12</v>
      </c>
      <c r="J17" s="22">
        <v>7783.22325222755</v>
      </c>
      <c r="K17" s="22">
        <f t="shared" si="0"/>
        <v>7004.9009270048</v>
      </c>
      <c r="L17" s="22">
        <v>908457.818</v>
      </c>
      <c r="M17" s="22">
        <f t="shared" si="1"/>
        <v>817612.0362</v>
      </c>
      <c r="N17" s="12" t="s">
        <v>24</v>
      </c>
      <c r="O17" s="12" t="s">
        <v>25</v>
      </c>
    </row>
    <row r="18" customHeight="1" spans="1:15">
      <c r="A18" s="12">
        <v>11</v>
      </c>
      <c r="B18" s="11" t="s">
        <v>81</v>
      </c>
      <c r="C18" s="12">
        <v>304</v>
      </c>
      <c r="D18" s="12">
        <v>3</v>
      </c>
      <c r="E18" s="12" t="s">
        <v>23</v>
      </c>
      <c r="F18" s="12">
        <v>3</v>
      </c>
      <c r="G18" s="12">
        <v>116.72</v>
      </c>
      <c r="H18" s="12">
        <v>22.6</v>
      </c>
      <c r="I18" s="12">
        <v>94.12</v>
      </c>
      <c r="J18" s="22">
        <v>7810.35288725154</v>
      </c>
      <c r="K18" s="22">
        <f t="shared" si="0"/>
        <v>7029.31759852639</v>
      </c>
      <c r="L18" s="22">
        <v>911624.389</v>
      </c>
      <c r="M18" s="22">
        <f t="shared" si="1"/>
        <v>820461.9501</v>
      </c>
      <c r="N18" s="12" t="s">
        <v>24</v>
      </c>
      <c r="O18" s="12" t="s">
        <v>25</v>
      </c>
    </row>
    <row r="19" customHeight="1" spans="1:15">
      <c r="A19" s="12">
        <v>12</v>
      </c>
      <c r="B19" s="11" t="s">
        <v>81</v>
      </c>
      <c r="C19" s="12">
        <v>404</v>
      </c>
      <c r="D19" s="12">
        <v>4</v>
      </c>
      <c r="E19" s="12" t="s">
        <v>23</v>
      </c>
      <c r="F19" s="12">
        <v>3</v>
      </c>
      <c r="G19" s="12">
        <v>116.72</v>
      </c>
      <c r="H19" s="12">
        <v>22.6</v>
      </c>
      <c r="I19" s="12">
        <v>94.12</v>
      </c>
      <c r="J19" s="22">
        <v>7674.72658498972</v>
      </c>
      <c r="K19" s="22">
        <f t="shared" si="0"/>
        <v>6907.25392649075</v>
      </c>
      <c r="L19" s="22">
        <v>895794.087</v>
      </c>
      <c r="M19" s="22">
        <f t="shared" si="1"/>
        <v>806214.6783</v>
      </c>
      <c r="N19" s="12" t="s">
        <v>24</v>
      </c>
      <c r="O19" s="12" t="s">
        <v>25</v>
      </c>
    </row>
    <row r="20" customHeight="1" spans="1:15">
      <c r="A20" s="12">
        <v>13</v>
      </c>
      <c r="B20" s="11" t="s">
        <v>81</v>
      </c>
      <c r="C20" s="12">
        <v>701</v>
      </c>
      <c r="D20" s="37">
        <v>7</v>
      </c>
      <c r="E20" s="12" t="s">
        <v>23</v>
      </c>
      <c r="F20" s="12">
        <v>3</v>
      </c>
      <c r="G20" s="12">
        <v>107.22</v>
      </c>
      <c r="H20" s="12">
        <v>20.76</v>
      </c>
      <c r="I20" s="12">
        <v>86.46</v>
      </c>
      <c r="J20" s="22">
        <v>7865.90046633091</v>
      </c>
      <c r="K20" s="22">
        <f t="shared" si="0"/>
        <v>7079.31041969782</v>
      </c>
      <c r="L20" s="22">
        <v>843381.848</v>
      </c>
      <c r="M20" s="22">
        <f t="shared" si="1"/>
        <v>759043.6632</v>
      </c>
      <c r="N20" s="12" t="s">
        <v>24</v>
      </c>
      <c r="O20" s="12" t="s">
        <v>25</v>
      </c>
    </row>
    <row r="21" customHeight="1" spans="1:15">
      <c r="A21" s="29" t="s">
        <v>67</v>
      </c>
      <c r="B21" s="14"/>
      <c r="C21" s="14"/>
      <c r="D21" s="14"/>
      <c r="E21" s="14"/>
      <c r="F21" s="30"/>
      <c r="G21" s="12">
        <f>SUM(G8:G20)</f>
        <v>1496.4</v>
      </c>
      <c r="H21" s="12">
        <f>SUM(H8:H20)</f>
        <v>289.74</v>
      </c>
      <c r="I21" s="12">
        <f>SUM(I8:I20)</f>
        <v>1206.66</v>
      </c>
      <c r="J21" s="22">
        <v>7814</v>
      </c>
      <c r="K21" s="12">
        <v>7033</v>
      </c>
      <c r="L21" s="22">
        <f>SUM(L8:L20)</f>
        <v>11694973.875</v>
      </c>
      <c r="M21" s="22">
        <f>SUM(M8:M20)</f>
        <v>10525476.4875</v>
      </c>
      <c r="N21" s="12"/>
      <c r="O21" s="34"/>
    </row>
    <row r="22" customHeight="1" spans="1:16">
      <c r="A22" s="31" t="s">
        <v>82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5"/>
      <c r="P22" s="3"/>
    </row>
    <row r="23" ht="16" customHeight="1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5"/>
      <c r="N23" s="25"/>
      <c r="O23" s="25"/>
      <c r="P23" s="3"/>
    </row>
    <row r="24" ht="30" customHeight="1" spans="1:16">
      <c r="A24" s="15" t="s">
        <v>69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3"/>
    </row>
    <row r="25" customHeight="1" spans="1:16">
      <c r="A25" s="15" t="s">
        <v>70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3"/>
    </row>
    <row r="26" customHeight="1" spans="1:16">
      <c r="A26" s="33" t="s">
        <v>71</v>
      </c>
      <c r="B26" s="3"/>
      <c r="C26" s="3"/>
      <c r="D26" s="3"/>
      <c r="E26" s="3"/>
      <c r="F26" s="3"/>
      <c r="G26" s="6"/>
      <c r="H26" s="6"/>
      <c r="I26" s="6"/>
      <c r="J26" s="6"/>
      <c r="K26" s="6"/>
      <c r="L26" s="6"/>
      <c r="M26" s="18"/>
      <c r="N26" s="25"/>
      <c r="O26" s="25"/>
      <c r="P26" s="3"/>
    </row>
    <row r="27" customHeight="1" spans="3:16">
      <c r="C27" s="3" t="s">
        <v>72</v>
      </c>
      <c r="D27" s="3"/>
      <c r="E27" s="3"/>
      <c r="F27" s="3"/>
      <c r="G27" s="3"/>
      <c r="H27" s="3"/>
      <c r="I27" s="6"/>
      <c r="J27" s="6"/>
      <c r="K27" s="6"/>
      <c r="L27" s="6"/>
      <c r="M27" s="18"/>
      <c r="N27" s="25"/>
      <c r="O27" s="25"/>
      <c r="P27" s="3"/>
    </row>
  </sheetData>
  <autoFilter ref="A7:O27">
    <sortState ref="A7:O27">
      <sortCondition ref="D7"/>
    </sortState>
    <extLst/>
  </autoFilter>
  <mergeCells count="6">
    <mergeCell ref="A2:O2"/>
    <mergeCell ref="A6:E6"/>
    <mergeCell ref="A21:F21"/>
    <mergeCell ref="A22:O22"/>
    <mergeCell ref="A24:O24"/>
    <mergeCell ref="A25:O25"/>
  </mergeCells>
  <printOptions horizontalCentered="1"/>
  <pageMargins left="0.393055555555556" right="0.354166666666667" top="0.751388888888889" bottom="0.550694444444444" header="0.298611111111111" footer="0.298611111111111"/>
  <pageSetup paperSize="9" scale="71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A18" sqref="$A18:$XFD18"/>
    </sheetView>
  </sheetViews>
  <sheetFormatPr defaultColWidth="9" defaultRowHeight="28" customHeight="1"/>
  <cols>
    <col min="1" max="1" width="7.625" style="1" customWidth="1"/>
    <col min="2" max="2" width="9" style="1"/>
    <col min="3" max="3" width="8.25" style="1" customWidth="1"/>
    <col min="4" max="4" width="6.125" style="1" customWidth="1"/>
    <col min="5" max="5" width="8.25" style="1" customWidth="1"/>
    <col min="6" max="6" width="6.125" style="1" customWidth="1"/>
    <col min="7" max="9" width="9.125" style="1"/>
    <col min="10" max="11" width="9" style="1"/>
    <col min="12" max="12" width="13.25" style="1" customWidth="1"/>
    <col min="13" max="13" width="11.875" style="1" customWidth="1"/>
    <col min="14" max="14" width="9" style="1"/>
    <col min="15" max="15" width="10.625" style="1" customWidth="1"/>
    <col min="16" max="16384" width="9" style="1"/>
  </cols>
  <sheetData>
    <row r="1" ht="16" customHeight="1" spans="1:15">
      <c r="A1" s="3"/>
      <c r="B1" s="3"/>
      <c r="C1" s="3"/>
      <c r="D1" s="3"/>
      <c r="E1" s="3"/>
      <c r="F1" s="3"/>
      <c r="G1" s="3"/>
      <c r="H1" s="3"/>
      <c r="I1" s="3"/>
      <c r="J1" s="18"/>
      <c r="K1" s="18"/>
      <c r="L1" s="18"/>
      <c r="M1" s="18"/>
      <c r="N1" s="3"/>
      <c r="O1" s="3"/>
    </row>
    <row r="2" customHeight="1" spans="1:15">
      <c r="A2" s="28" t="s">
        <v>83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ht="16" customHeight="1" spans="1:15">
      <c r="A3" s="3"/>
      <c r="B3" s="3"/>
      <c r="C3" s="3"/>
      <c r="D3" s="3"/>
      <c r="E3" s="3"/>
      <c r="F3" s="3"/>
      <c r="G3" s="3"/>
      <c r="H3" s="3"/>
      <c r="I3" s="3"/>
      <c r="J3" s="18"/>
      <c r="K3" s="18"/>
      <c r="L3" s="18"/>
      <c r="M3" s="18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20" t="s">
        <v>2</v>
      </c>
      <c r="L4" s="3"/>
      <c r="M4" s="18"/>
      <c r="N4" s="18"/>
      <c r="O4" s="18"/>
    </row>
    <row r="5" customHeight="1" spans="1:15">
      <c r="A5" s="3"/>
      <c r="B5" s="6"/>
      <c r="C5" s="6"/>
      <c r="D5" s="6"/>
      <c r="E5" s="6"/>
      <c r="F5" s="6"/>
      <c r="G5" s="6"/>
      <c r="H5" s="6"/>
      <c r="I5" s="6"/>
      <c r="J5" s="6"/>
      <c r="K5" s="20" t="s">
        <v>84</v>
      </c>
      <c r="L5" s="6"/>
      <c r="M5" s="18"/>
      <c r="N5" s="6"/>
      <c r="O5" s="6"/>
    </row>
    <row r="6" s="1" customFormat="1" ht="27" customHeight="1" spans="1:15">
      <c r="A6" s="7" t="s">
        <v>4</v>
      </c>
      <c r="B6" s="7"/>
      <c r="C6" s="7"/>
      <c r="D6" s="7"/>
      <c r="E6" s="7"/>
      <c r="F6" s="7"/>
      <c r="G6" s="7"/>
      <c r="H6" s="7"/>
      <c r="I6" s="6"/>
      <c r="J6" s="1"/>
      <c r="K6" s="20" t="s">
        <v>5</v>
      </c>
      <c r="L6" s="1"/>
      <c r="M6" s="18"/>
      <c r="N6" s="18"/>
      <c r="O6" s="18"/>
    </row>
    <row r="7" ht="54" customHeight="1" spans="1:15">
      <c r="A7" s="8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85</v>
      </c>
      <c r="H7" s="8" t="s">
        <v>86</v>
      </c>
      <c r="I7" s="8" t="s">
        <v>87</v>
      </c>
      <c r="J7" s="21" t="s">
        <v>15</v>
      </c>
      <c r="K7" s="21" t="s">
        <v>16</v>
      </c>
      <c r="L7" s="8" t="s">
        <v>17</v>
      </c>
      <c r="M7" s="8" t="s">
        <v>18</v>
      </c>
      <c r="N7" s="8" t="s">
        <v>19</v>
      </c>
      <c r="O7" s="8" t="s">
        <v>20</v>
      </c>
    </row>
    <row r="8" customHeight="1" spans="1:15">
      <c r="A8" s="10">
        <v>1</v>
      </c>
      <c r="B8" s="11" t="s">
        <v>88</v>
      </c>
      <c r="C8" s="12">
        <v>203</v>
      </c>
      <c r="D8" s="12">
        <v>2</v>
      </c>
      <c r="E8" s="12" t="s">
        <v>23</v>
      </c>
      <c r="F8" s="12">
        <v>3</v>
      </c>
      <c r="G8" s="12">
        <v>117.3</v>
      </c>
      <c r="H8" s="12">
        <v>23.18</v>
      </c>
      <c r="I8" s="12">
        <v>94.12</v>
      </c>
      <c r="J8" s="22">
        <v>8000</v>
      </c>
      <c r="K8" s="22">
        <f>J8*0.9</f>
        <v>7200</v>
      </c>
      <c r="L8" s="22">
        <v>938400</v>
      </c>
      <c r="M8" s="22">
        <f>K8*G8</f>
        <v>844560</v>
      </c>
      <c r="N8" s="12" t="s">
        <v>24</v>
      </c>
      <c r="O8" s="39" t="s">
        <v>25</v>
      </c>
    </row>
    <row r="9" customHeight="1" spans="1:15">
      <c r="A9" s="10">
        <v>2</v>
      </c>
      <c r="B9" s="11" t="s">
        <v>88</v>
      </c>
      <c r="C9" s="12">
        <v>303</v>
      </c>
      <c r="D9" s="12">
        <v>3</v>
      </c>
      <c r="E9" s="12" t="s">
        <v>23</v>
      </c>
      <c r="F9" s="12">
        <v>3</v>
      </c>
      <c r="G9" s="12">
        <v>117.3</v>
      </c>
      <c r="H9" s="12">
        <v>23.18</v>
      </c>
      <c r="I9" s="12">
        <v>94.12</v>
      </c>
      <c r="J9" s="22">
        <v>8000</v>
      </c>
      <c r="K9" s="22">
        <f>J9*0.95</f>
        <v>7600</v>
      </c>
      <c r="L9" s="22">
        <v>938400</v>
      </c>
      <c r="M9" s="22">
        <f>K9*G9</f>
        <v>891480</v>
      </c>
      <c r="N9" s="12" t="s">
        <v>24</v>
      </c>
      <c r="O9" s="39" t="s">
        <v>25</v>
      </c>
    </row>
    <row r="10" customHeight="1" spans="1:15">
      <c r="A10" s="10">
        <v>3</v>
      </c>
      <c r="B10" s="11" t="s">
        <v>88</v>
      </c>
      <c r="C10" s="12">
        <v>302</v>
      </c>
      <c r="D10" s="37">
        <v>3</v>
      </c>
      <c r="E10" s="12" t="s">
        <v>23</v>
      </c>
      <c r="F10" s="12">
        <v>3</v>
      </c>
      <c r="G10" s="12">
        <v>107.75</v>
      </c>
      <c r="H10" s="12">
        <v>21.29</v>
      </c>
      <c r="I10" s="12">
        <v>86.46</v>
      </c>
      <c r="J10" s="22">
        <v>7964.18321113689</v>
      </c>
      <c r="K10" s="22">
        <f>J10*0.95</f>
        <v>7565.97405058005</v>
      </c>
      <c r="L10" s="22">
        <v>858140.741</v>
      </c>
      <c r="M10" s="22">
        <f>K10*G10</f>
        <v>815233.70395</v>
      </c>
      <c r="N10" s="12" t="s">
        <v>24</v>
      </c>
      <c r="O10" s="39" t="s">
        <v>25</v>
      </c>
    </row>
    <row r="11" customHeight="1" spans="1:15">
      <c r="A11" s="10">
        <v>4</v>
      </c>
      <c r="B11" s="38" t="s">
        <v>88</v>
      </c>
      <c r="C11" s="39">
        <v>403</v>
      </c>
      <c r="D11" s="40">
        <v>4</v>
      </c>
      <c r="E11" s="39" t="s">
        <v>23</v>
      </c>
      <c r="F11" s="39">
        <v>3</v>
      </c>
      <c r="G11" s="39">
        <v>117.3</v>
      </c>
      <c r="H11" s="39">
        <v>23.18</v>
      </c>
      <c r="I11" s="39">
        <v>94.12</v>
      </c>
      <c r="J11" s="41">
        <v>7944.89392156863</v>
      </c>
      <c r="K11" s="41">
        <f>J11*0.95</f>
        <v>7547.6492254902</v>
      </c>
      <c r="L11" s="41">
        <v>931936.057</v>
      </c>
      <c r="M11" s="22">
        <f>K11*G11</f>
        <v>885339.25415</v>
      </c>
      <c r="N11" s="39" t="s">
        <v>24</v>
      </c>
      <c r="O11" s="39" t="s">
        <v>25</v>
      </c>
    </row>
    <row r="12" customHeight="1" spans="1:15">
      <c r="A12" s="10">
        <v>5</v>
      </c>
      <c r="B12" s="38" t="s">
        <v>89</v>
      </c>
      <c r="C12" s="39">
        <v>403</v>
      </c>
      <c r="D12" s="40">
        <v>4</v>
      </c>
      <c r="E12" s="39" t="s">
        <v>23</v>
      </c>
      <c r="F12" s="39">
        <v>3</v>
      </c>
      <c r="G12" s="39">
        <v>116.72</v>
      </c>
      <c r="H12" s="39">
        <v>22.6</v>
      </c>
      <c r="I12" s="39">
        <v>94.12</v>
      </c>
      <c r="J12" s="41">
        <v>7991.19038725154</v>
      </c>
      <c r="K12" s="41">
        <f>J12*0.95</f>
        <v>7591.63086788896</v>
      </c>
      <c r="L12" s="41">
        <v>932731.742</v>
      </c>
      <c r="M12" s="22">
        <f>K12*G12</f>
        <v>886095.154899999</v>
      </c>
      <c r="N12" s="39" t="s">
        <v>24</v>
      </c>
      <c r="O12" s="39" t="s">
        <v>25</v>
      </c>
    </row>
    <row r="13" customHeight="1" spans="1:15">
      <c r="A13" s="29" t="s">
        <v>67</v>
      </c>
      <c r="B13" s="14"/>
      <c r="C13" s="14"/>
      <c r="D13" s="14"/>
      <c r="E13" s="14"/>
      <c r="F13" s="30"/>
      <c r="G13" s="12">
        <f>SUM(G8:G12)</f>
        <v>576.37</v>
      </c>
      <c r="H13" s="12">
        <f>SUM(H8:H12)</f>
        <v>113.43</v>
      </c>
      <c r="I13" s="12">
        <f>SUM(I8:I12)</f>
        <v>462.94</v>
      </c>
      <c r="J13" s="22">
        <v>7980</v>
      </c>
      <c r="K13" s="12">
        <v>7501</v>
      </c>
      <c r="L13" s="22">
        <f>SUM(L8:L12)</f>
        <v>4599608.54</v>
      </c>
      <c r="M13" s="22">
        <f>SUM(M8:M12)</f>
        <v>4322708.113</v>
      </c>
      <c r="N13" s="12"/>
      <c r="O13" s="34"/>
    </row>
    <row r="14" customHeight="1" spans="1:16">
      <c r="A14" s="31" t="s">
        <v>90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5"/>
      <c r="P14" s="3"/>
    </row>
    <row r="15" ht="15" customHeight="1" spans="1:1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25"/>
      <c r="N15" s="25"/>
      <c r="O15" s="25"/>
      <c r="P15" s="3"/>
    </row>
    <row r="16" customHeight="1" spans="1:16">
      <c r="A16" s="15" t="s">
        <v>69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"/>
    </row>
    <row r="17" customHeight="1" spans="1:16">
      <c r="A17" s="15" t="s">
        <v>70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3"/>
    </row>
    <row r="18" customHeight="1" spans="1:16">
      <c r="A18" s="33" t="s">
        <v>71</v>
      </c>
      <c r="B18" s="3"/>
      <c r="C18" s="3"/>
      <c r="D18" s="3"/>
      <c r="E18" s="3"/>
      <c r="F18" s="3"/>
      <c r="G18" s="6"/>
      <c r="H18" s="6"/>
      <c r="I18" s="6"/>
      <c r="J18" s="6"/>
      <c r="K18" s="6"/>
      <c r="L18" s="6"/>
      <c r="M18" s="18"/>
      <c r="N18" s="25"/>
      <c r="O18" s="25"/>
      <c r="P18" s="3"/>
    </row>
    <row r="19" customHeight="1" spans="1:16">
      <c r="A19" s="3"/>
      <c r="B19" s="3"/>
      <c r="C19" s="33" t="s">
        <v>72</v>
      </c>
      <c r="D19" s="3"/>
      <c r="E19" s="3"/>
      <c r="F19" s="3"/>
      <c r="G19" s="6"/>
      <c r="H19" s="6"/>
      <c r="I19" s="6"/>
      <c r="J19" s="6"/>
      <c r="K19" s="6"/>
      <c r="L19" s="6"/>
      <c r="M19" s="18"/>
      <c r="N19" s="25"/>
      <c r="O19" s="25"/>
      <c r="P19" s="3"/>
    </row>
    <row r="20" customHeight="1" spans="2:16">
      <c r="B20" s="3"/>
      <c r="C20" s="3"/>
      <c r="D20" s="3"/>
      <c r="E20" s="3"/>
      <c r="F20" s="3"/>
      <c r="G20" s="3"/>
      <c r="H20" s="3"/>
      <c r="I20" s="6"/>
      <c r="J20" s="6"/>
      <c r="K20" s="6"/>
      <c r="L20" s="6"/>
      <c r="M20" s="18"/>
      <c r="N20" s="25"/>
      <c r="O20" s="25"/>
      <c r="P20" s="3"/>
    </row>
  </sheetData>
  <autoFilter ref="A7:O20">
    <sortState ref="A7:O20">
      <sortCondition ref="D7"/>
    </sortState>
    <extLst/>
  </autoFilter>
  <mergeCells count="6">
    <mergeCell ref="A2:O2"/>
    <mergeCell ref="A6:E6"/>
    <mergeCell ref="A13:F13"/>
    <mergeCell ref="A14:O14"/>
    <mergeCell ref="A16:O16"/>
    <mergeCell ref="A17:O17"/>
  </mergeCells>
  <printOptions horizontalCentered="1"/>
  <pageMargins left="0.236111111111111" right="0.550694444444444" top="0.314583333333333" bottom="0.275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selection activeCell="A15" sqref="$A15:$XFD15"/>
    </sheetView>
  </sheetViews>
  <sheetFormatPr defaultColWidth="9" defaultRowHeight="28" customHeight="1"/>
  <cols>
    <col min="1" max="2" width="9" style="1"/>
    <col min="3" max="3" width="7.5" style="1" customWidth="1"/>
    <col min="4" max="4" width="5.875" style="1" customWidth="1"/>
    <col min="5" max="5" width="7.375" style="1" customWidth="1"/>
    <col min="6" max="6" width="5.75" style="1" customWidth="1"/>
    <col min="7" max="7" width="9.125" style="1"/>
    <col min="8" max="8" width="9" style="1"/>
    <col min="9" max="9" width="9.125" style="1"/>
    <col min="10" max="11" width="9" style="1"/>
    <col min="12" max="12" width="12.75" style="1" customWidth="1"/>
    <col min="13" max="13" width="11.875" style="1" customWidth="1"/>
    <col min="14" max="16384" width="9" style="1"/>
  </cols>
  <sheetData>
    <row r="1" ht="16" customHeight="1" spans="1:15">
      <c r="A1" s="3"/>
      <c r="B1" s="3"/>
      <c r="C1" s="3"/>
      <c r="D1" s="3"/>
      <c r="E1" s="3"/>
      <c r="F1" s="3"/>
      <c r="G1" s="3"/>
      <c r="H1" s="3"/>
      <c r="I1" s="3"/>
      <c r="J1" s="18"/>
      <c r="K1" s="18"/>
      <c r="L1" s="18"/>
      <c r="M1" s="18"/>
      <c r="N1" s="3"/>
      <c r="O1" s="3"/>
    </row>
    <row r="2" customHeight="1" spans="1:15">
      <c r="A2" s="28" t="s">
        <v>83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ht="16" customHeight="1" spans="1:15">
      <c r="A3" s="3"/>
      <c r="B3" s="3"/>
      <c r="C3" s="3"/>
      <c r="D3" s="3"/>
      <c r="E3" s="3"/>
      <c r="F3" s="3"/>
      <c r="G3" s="3"/>
      <c r="H3" s="3"/>
      <c r="I3" s="3"/>
      <c r="J3" s="18"/>
      <c r="K3" s="18"/>
      <c r="L3" s="18"/>
      <c r="M3" s="18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L4" s="20" t="s">
        <v>2</v>
      </c>
      <c r="M4" s="25"/>
      <c r="N4" s="18"/>
      <c r="O4" s="18"/>
    </row>
    <row r="5" customHeight="1" spans="1:15">
      <c r="A5" s="6"/>
      <c r="B5" s="6"/>
      <c r="C5" s="6"/>
      <c r="D5" s="6"/>
      <c r="E5" s="6"/>
      <c r="F5" s="6"/>
      <c r="G5" s="6"/>
      <c r="H5" s="6"/>
      <c r="I5" s="6"/>
      <c r="J5" s="6"/>
      <c r="L5" s="20" t="s">
        <v>84</v>
      </c>
      <c r="M5" s="25"/>
      <c r="N5" s="6"/>
      <c r="O5" s="6"/>
    </row>
    <row r="6" s="1" customFormat="1" ht="27" customHeight="1" spans="1:15">
      <c r="A6" s="7" t="s">
        <v>4</v>
      </c>
      <c r="B6" s="7"/>
      <c r="C6" s="7"/>
      <c r="D6" s="7"/>
      <c r="E6" s="7"/>
      <c r="F6" s="7"/>
      <c r="G6" s="7"/>
      <c r="H6" s="7"/>
      <c r="I6" s="6"/>
      <c r="J6" s="1"/>
      <c r="K6" s="20" t="s">
        <v>5</v>
      </c>
      <c r="L6" s="1"/>
      <c r="M6" s="18"/>
      <c r="N6" s="18"/>
      <c r="O6" s="18"/>
    </row>
    <row r="7" ht="54" customHeight="1" spans="1:15">
      <c r="A7" s="8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85</v>
      </c>
      <c r="H7" s="8" t="s">
        <v>86</v>
      </c>
      <c r="I7" s="8" t="s">
        <v>87</v>
      </c>
      <c r="J7" s="21" t="s">
        <v>15</v>
      </c>
      <c r="K7" s="21" t="s">
        <v>16</v>
      </c>
      <c r="L7" s="8" t="s">
        <v>17</v>
      </c>
      <c r="M7" s="8" t="s">
        <v>18</v>
      </c>
      <c r="N7" s="8" t="s">
        <v>19</v>
      </c>
      <c r="O7" s="8" t="s">
        <v>20</v>
      </c>
    </row>
    <row r="8" customHeight="1" spans="1:15">
      <c r="A8" s="10">
        <v>1</v>
      </c>
      <c r="B8" s="11" t="s">
        <v>89</v>
      </c>
      <c r="C8" s="12">
        <v>101</v>
      </c>
      <c r="D8" s="12">
        <v>1</v>
      </c>
      <c r="E8" s="12" t="s">
        <v>23</v>
      </c>
      <c r="F8" s="12">
        <v>3</v>
      </c>
      <c r="G8" s="12">
        <v>113.52</v>
      </c>
      <c r="H8" s="12">
        <v>21.98</v>
      </c>
      <c r="I8" s="12">
        <v>91.54</v>
      </c>
      <c r="J8" s="22">
        <v>8000</v>
      </c>
      <c r="K8" s="22">
        <f>J8*1.05</f>
        <v>8400</v>
      </c>
      <c r="L8" s="22">
        <v>908160</v>
      </c>
      <c r="M8" s="22">
        <f>K8*G8</f>
        <v>953568</v>
      </c>
      <c r="N8" s="12" t="s">
        <v>24</v>
      </c>
      <c r="O8" s="12" t="s">
        <v>25</v>
      </c>
    </row>
    <row r="9" customHeight="1" spans="1:19">
      <c r="A9" s="10">
        <v>2</v>
      </c>
      <c r="B9" s="11" t="s">
        <v>89</v>
      </c>
      <c r="C9" s="12">
        <v>102</v>
      </c>
      <c r="D9" s="12">
        <v>1</v>
      </c>
      <c r="E9" s="12" t="s">
        <v>23</v>
      </c>
      <c r="F9" s="12">
        <v>3</v>
      </c>
      <c r="G9" s="12">
        <v>113.52</v>
      </c>
      <c r="H9" s="12">
        <v>21.98</v>
      </c>
      <c r="I9" s="12">
        <v>91.54</v>
      </c>
      <c r="J9" s="22">
        <v>8000</v>
      </c>
      <c r="K9" s="22">
        <f>J9*1.05</f>
        <v>8400</v>
      </c>
      <c r="L9" s="22">
        <v>908160</v>
      </c>
      <c r="M9" s="22">
        <f>K9*G9</f>
        <v>953568</v>
      </c>
      <c r="N9" s="12" t="s">
        <v>24</v>
      </c>
      <c r="O9" s="12" t="s">
        <v>25</v>
      </c>
      <c r="S9" s="36"/>
    </row>
    <row r="10" customHeight="1" spans="1:15">
      <c r="A10" s="29" t="s">
        <v>67</v>
      </c>
      <c r="B10" s="14"/>
      <c r="C10" s="14"/>
      <c r="D10" s="14"/>
      <c r="E10" s="14"/>
      <c r="F10" s="30"/>
      <c r="G10" s="12">
        <f>SUM(G8:G9)</f>
        <v>227.04</v>
      </c>
      <c r="H10" s="12">
        <f>SUM(H8:H9)</f>
        <v>43.96</v>
      </c>
      <c r="I10" s="12">
        <f>SUM(I8:I9)</f>
        <v>183.08</v>
      </c>
      <c r="J10" s="22">
        <v>8000</v>
      </c>
      <c r="K10" s="12">
        <v>8400</v>
      </c>
      <c r="L10" s="22">
        <f>SUM(L8:L9)</f>
        <v>1816320</v>
      </c>
      <c r="M10" s="22">
        <f>SUM(M8:M9)</f>
        <v>1907136</v>
      </c>
      <c r="N10" s="12"/>
      <c r="O10" s="34"/>
    </row>
    <row r="11" customHeight="1" spans="1:16">
      <c r="A11" s="31" t="s">
        <v>91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5"/>
      <c r="P11" s="3"/>
    </row>
    <row r="12" ht="15" customHeight="1" spans="1:1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5"/>
      <c r="N12" s="25"/>
      <c r="O12" s="25"/>
      <c r="P12" s="3"/>
    </row>
    <row r="13" customHeight="1" spans="1:16">
      <c r="A13" s="15" t="s">
        <v>69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"/>
    </row>
    <row r="14" customHeight="1" spans="1:16">
      <c r="A14" s="15" t="s">
        <v>70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"/>
    </row>
    <row r="15" customHeight="1" spans="1:16">
      <c r="A15" s="33" t="s">
        <v>71</v>
      </c>
      <c r="B15" s="3"/>
      <c r="C15" s="3"/>
      <c r="D15" s="3"/>
      <c r="E15" s="3"/>
      <c r="F15" s="3"/>
      <c r="G15" s="6"/>
      <c r="H15" s="6"/>
      <c r="I15" s="6"/>
      <c r="J15" s="6"/>
      <c r="K15" s="6"/>
      <c r="L15" s="6"/>
      <c r="M15" s="18"/>
      <c r="N15" s="25"/>
      <c r="O15" s="25"/>
      <c r="P15" s="3"/>
    </row>
    <row r="16" customHeight="1" spans="1:16">
      <c r="A16" s="3"/>
      <c r="B16" s="3"/>
      <c r="C16" s="33" t="s">
        <v>72</v>
      </c>
      <c r="D16" s="3"/>
      <c r="E16" s="3"/>
      <c r="F16" s="3"/>
      <c r="G16" s="6"/>
      <c r="H16" s="6"/>
      <c r="I16" s="6"/>
      <c r="J16" s="6"/>
      <c r="K16" s="6"/>
      <c r="L16" s="6"/>
      <c r="M16" s="18"/>
      <c r="N16" s="25"/>
      <c r="O16" s="25"/>
      <c r="P16" s="3"/>
    </row>
    <row r="17" customHeight="1" spans="2:16">
      <c r="B17" s="3"/>
      <c r="C17" s="3"/>
      <c r="D17" s="3"/>
      <c r="E17" s="3"/>
      <c r="F17" s="3"/>
      <c r="G17" s="3"/>
      <c r="H17" s="3"/>
      <c r="I17" s="6"/>
      <c r="J17" s="6"/>
      <c r="K17" s="6"/>
      <c r="L17" s="6"/>
      <c r="M17" s="18"/>
      <c r="N17" s="25"/>
      <c r="O17" s="25"/>
      <c r="P17" s="3"/>
    </row>
  </sheetData>
  <autoFilter ref="A7:O17">
    <sortState ref="A7:O17">
      <sortCondition ref="D7:D41"/>
    </sortState>
    <extLst/>
  </autoFilter>
  <mergeCells count="6">
    <mergeCell ref="A2:O2"/>
    <mergeCell ref="A6:E6"/>
    <mergeCell ref="A10:F10"/>
    <mergeCell ref="A11:O11"/>
    <mergeCell ref="A13:O13"/>
    <mergeCell ref="A14:O14"/>
  </mergeCells>
  <pageMargins left="0.393055555555556" right="0.432638888888889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opLeftCell="A5" workbookViewId="0">
      <selection activeCell="A23" sqref="$A23:$XFD23"/>
    </sheetView>
  </sheetViews>
  <sheetFormatPr defaultColWidth="9" defaultRowHeight="28" customHeight="1"/>
  <cols>
    <col min="1" max="3" width="9" style="2"/>
    <col min="4" max="4" width="5.375" style="2" customWidth="1"/>
    <col min="5" max="5" width="9" style="2"/>
    <col min="6" max="6" width="7.125" style="2" customWidth="1"/>
    <col min="7" max="7" width="10.375" style="2"/>
    <col min="8" max="9" width="9.125" style="2"/>
    <col min="10" max="11" width="9" style="2"/>
    <col min="12" max="12" width="11.875" style="2" customWidth="1"/>
    <col min="13" max="13" width="13.125" style="2" customWidth="1"/>
    <col min="14" max="16384" width="9" style="2"/>
  </cols>
  <sheetData>
    <row r="1" ht="16" customHeight="1" spans="1:15">
      <c r="A1" s="3"/>
      <c r="B1" s="3"/>
      <c r="C1" s="3"/>
      <c r="D1" s="3"/>
      <c r="E1" s="3"/>
      <c r="F1" s="3"/>
      <c r="G1" s="3"/>
      <c r="H1" s="3"/>
      <c r="I1" s="3"/>
      <c r="J1" s="18"/>
      <c r="K1" s="18"/>
      <c r="L1" s="18"/>
      <c r="M1" s="18"/>
      <c r="N1" s="3"/>
      <c r="O1" s="3"/>
    </row>
    <row r="2" customHeight="1" spans="1:15">
      <c r="A2" s="3"/>
      <c r="B2" s="4" t="s">
        <v>92</v>
      </c>
      <c r="C2" s="4"/>
      <c r="D2" s="4"/>
      <c r="E2" s="4"/>
      <c r="F2" s="4"/>
      <c r="G2" s="4"/>
      <c r="H2" s="4"/>
      <c r="I2" s="4"/>
      <c r="J2" s="18"/>
      <c r="K2" s="18"/>
      <c r="L2" s="18"/>
      <c r="M2" s="18"/>
      <c r="N2" s="4"/>
      <c r="O2" s="4"/>
    </row>
    <row r="3" ht="16" customHeight="1" spans="1:15">
      <c r="A3" s="3"/>
      <c r="B3" s="3"/>
      <c r="C3" s="3"/>
      <c r="D3" s="3"/>
      <c r="E3" s="3"/>
      <c r="F3" s="3"/>
      <c r="G3" s="3"/>
      <c r="H3" s="3"/>
      <c r="I3" s="3"/>
      <c r="J3" s="18"/>
      <c r="K3" s="18"/>
      <c r="L3" s="18"/>
      <c r="M3" s="18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19" t="s">
        <v>2</v>
      </c>
      <c r="L4" s="3"/>
      <c r="M4" s="19"/>
      <c r="N4" s="19"/>
      <c r="O4" s="19"/>
    </row>
    <row r="5" customHeight="1" spans="1:15">
      <c r="A5" s="3"/>
      <c r="B5" s="6"/>
      <c r="C5" s="6"/>
      <c r="D5" s="6"/>
      <c r="E5" s="6"/>
      <c r="F5" s="6"/>
      <c r="G5" s="6"/>
      <c r="H5" s="6"/>
      <c r="I5" s="6"/>
      <c r="J5" s="6"/>
      <c r="K5" s="19" t="s">
        <v>93</v>
      </c>
      <c r="L5" s="6"/>
      <c r="M5" s="18"/>
      <c r="N5" s="6"/>
      <c r="O5" s="6"/>
    </row>
    <row r="6" s="1" customFormat="1" ht="27" customHeight="1" spans="1:15">
      <c r="A6" s="7" t="s">
        <v>4</v>
      </c>
      <c r="B6" s="7"/>
      <c r="C6" s="7"/>
      <c r="D6" s="7"/>
      <c r="E6" s="7"/>
      <c r="F6" s="7"/>
      <c r="G6" s="7"/>
      <c r="H6" s="7"/>
      <c r="I6" s="6"/>
      <c r="J6" s="1"/>
      <c r="K6" s="20" t="s">
        <v>5</v>
      </c>
      <c r="L6" s="1"/>
      <c r="M6" s="18"/>
      <c r="N6" s="18"/>
      <c r="O6" s="18"/>
    </row>
    <row r="7" ht="63" customHeight="1" spans="1:15">
      <c r="A7" s="9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85</v>
      </c>
      <c r="H7" s="8" t="s">
        <v>86</v>
      </c>
      <c r="I7" s="8" t="s">
        <v>87</v>
      </c>
      <c r="J7" s="21" t="s">
        <v>15</v>
      </c>
      <c r="K7" s="21" t="s">
        <v>16</v>
      </c>
      <c r="L7" s="8" t="s">
        <v>17</v>
      </c>
      <c r="M7" s="8" t="s">
        <v>18</v>
      </c>
      <c r="N7" s="8" t="s">
        <v>19</v>
      </c>
      <c r="O7" s="8" t="s">
        <v>20</v>
      </c>
    </row>
    <row r="8" customHeight="1" spans="1:15">
      <c r="A8" s="12">
        <v>1</v>
      </c>
      <c r="B8" s="11" t="s">
        <v>94</v>
      </c>
      <c r="C8" s="12">
        <v>103</v>
      </c>
      <c r="D8" s="12">
        <v>1</v>
      </c>
      <c r="E8" s="12" t="s">
        <v>80</v>
      </c>
      <c r="F8" s="12">
        <v>3</v>
      </c>
      <c r="G8" s="12">
        <v>130.09</v>
      </c>
      <c r="H8" s="12">
        <v>25.27</v>
      </c>
      <c r="I8" s="12">
        <v>104.82</v>
      </c>
      <c r="J8" s="27">
        <v>8000</v>
      </c>
      <c r="K8" s="27">
        <f>J8*0.98</f>
        <v>7840</v>
      </c>
      <c r="L8" s="22">
        <v>1040720</v>
      </c>
      <c r="M8" s="22">
        <f>K8*G8</f>
        <v>1019905.6</v>
      </c>
      <c r="N8" s="12" t="s">
        <v>24</v>
      </c>
      <c r="O8" s="12" t="s">
        <v>25</v>
      </c>
    </row>
    <row r="9" customHeight="1" spans="1:15">
      <c r="A9" s="12">
        <v>2</v>
      </c>
      <c r="B9" s="11" t="s">
        <v>94</v>
      </c>
      <c r="C9" s="12">
        <v>104</v>
      </c>
      <c r="D9" s="12">
        <v>1</v>
      </c>
      <c r="E9" s="12" t="s">
        <v>23</v>
      </c>
      <c r="F9" s="12">
        <v>3</v>
      </c>
      <c r="G9" s="12">
        <v>116.81</v>
      </c>
      <c r="H9" s="12">
        <v>22.69</v>
      </c>
      <c r="I9" s="12">
        <v>94.12</v>
      </c>
      <c r="J9" s="27">
        <v>8000</v>
      </c>
      <c r="K9" s="27">
        <f t="shared" ref="K9:K17" si="0">J9*0.98</f>
        <v>7840</v>
      </c>
      <c r="L9" s="22">
        <v>934480</v>
      </c>
      <c r="M9" s="22">
        <f t="shared" ref="M9:M17" si="1">K9*G9</f>
        <v>915790.4</v>
      </c>
      <c r="N9" s="12" t="s">
        <v>24</v>
      </c>
      <c r="O9" s="12" t="s">
        <v>25</v>
      </c>
    </row>
    <row r="10" customHeight="1" spans="1:15">
      <c r="A10" s="12">
        <v>3</v>
      </c>
      <c r="B10" s="11" t="s">
        <v>94</v>
      </c>
      <c r="C10" s="12">
        <v>203</v>
      </c>
      <c r="D10" s="12">
        <v>2</v>
      </c>
      <c r="E10" s="12" t="s">
        <v>80</v>
      </c>
      <c r="F10" s="12">
        <v>3</v>
      </c>
      <c r="G10" s="12">
        <v>130.09</v>
      </c>
      <c r="H10" s="12">
        <v>25.27</v>
      </c>
      <c r="I10" s="12">
        <v>104.82</v>
      </c>
      <c r="J10" s="27">
        <v>8000</v>
      </c>
      <c r="K10" s="27">
        <f t="shared" si="0"/>
        <v>7840</v>
      </c>
      <c r="L10" s="22">
        <v>1040720</v>
      </c>
      <c r="M10" s="22">
        <f t="shared" si="1"/>
        <v>1019905.6</v>
      </c>
      <c r="N10" s="12" t="s">
        <v>24</v>
      </c>
      <c r="O10" s="12" t="s">
        <v>25</v>
      </c>
    </row>
    <row r="11" customHeight="1" spans="1:15">
      <c r="A11" s="12">
        <v>4</v>
      </c>
      <c r="B11" s="11" t="s">
        <v>94</v>
      </c>
      <c r="C11" s="12">
        <v>204</v>
      </c>
      <c r="D11" s="12">
        <v>2</v>
      </c>
      <c r="E11" s="12" t="s">
        <v>23</v>
      </c>
      <c r="F11" s="12">
        <v>3</v>
      </c>
      <c r="G11" s="12">
        <v>116.81</v>
      </c>
      <c r="H11" s="12">
        <v>22.69</v>
      </c>
      <c r="I11" s="12">
        <v>94.12</v>
      </c>
      <c r="J11" s="27">
        <v>8000</v>
      </c>
      <c r="K11" s="27">
        <f t="shared" si="0"/>
        <v>7840</v>
      </c>
      <c r="L11" s="22">
        <v>934480</v>
      </c>
      <c r="M11" s="22">
        <f t="shared" si="1"/>
        <v>915790.4</v>
      </c>
      <c r="N11" s="12" t="s">
        <v>24</v>
      </c>
      <c r="O11" s="12" t="s">
        <v>25</v>
      </c>
    </row>
    <row r="12" customHeight="1" spans="1:15">
      <c r="A12" s="12">
        <v>5</v>
      </c>
      <c r="B12" s="11" t="s">
        <v>94</v>
      </c>
      <c r="C12" s="12">
        <v>301</v>
      </c>
      <c r="D12" s="12">
        <v>3</v>
      </c>
      <c r="E12" s="12" t="s">
        <v>23</v>
      </c>
      <c r="F12" s="12">
        <v>3</v>
      </c>
      <c r="G12" s="12">
        <v>107.3</v>
      </c>
      <c r="H12" s="12">
        <v>20.84</v>
      </c>
      <c r="I12" s="12">
        <v>86.46</v>
      </c>
      <c r="J12" s="27">
        <v>8000</v>
      </c>
      <c r="K12" s="27">
        <f t="shared" si="0"/>
        <v>7840</v>
      </c>
      <c r="L12" s="22">
        <v>858400</v>
      </c>
      <c r="M12" s="22">
        <f t="shared" si="1"/>
        <v>841232</v>
      </c>
      <c r="N12" s="12" t="s">
        <v>24</v>
      </c>
      <c r="O12" s="12" t="s">
        <v>25</v>
      </c>
    </row>
    <row r="13" customHeight="1" spans="1:15">
      <c r="A13" s="12">
        <v>6</v>
      </c>
      <c r="B13" s="11" t="s">
        <v>94</v>
      </c>
      <c r="C13" s="12">
        <v>302</v>
      </c>
      <c r="D13" s="12">
        <v>3</v>
      </c>
      <c r="E13" s="12" t="s">
        <v>23</v>
      </c>
      <c r="F13" s="12">
        <v>3</v>
      </c>
      <c r="G13" s="12">
        <v>107</v>
      </c>
      <c r="H13" s="12">
        <v>20.78</v>
      </c>
      <c r="I13" s="12">
        <v>86.22</v>
      </c>
      <c r="J13" s="27">
        <v>8000</v>
      </c>
      <c r="K13" s="27">
        <f t="shared" si="0"/>
        <v>7840</v>
      </c>
      <c r="L13" s="22">
        <v>856000</v>
      </c>
      <c r="M13" s="22">
        <f t="shared" si="1"/>
        <v>838880</v>
      </c>
      <c r="N13" s="12" t="s">
        <v>24</v>
      </c>
      <c r="O13" s="12" t="s">
        <v>25</v>
      </c>
    </row>
    <row r="14" customHeight="1" spans="1:15">
      <c r="A14" s="12">
        <v>7</v>
      </c>
      <c r="B14" s="11" t="s">
        <v>94</v>
      </c>
      <c r="C14" s="12">
        <v>401</v>
      </c>
      <c r="D14" s="12">
        <v>4</v>
      </c>
      <c r="E14" s="12" t="s">
        <v>23</v>
      </c>
      <c r="F14" s="12">
        <v>3</v>
      </c>
      <c r="G14" s="12">
        <v>107.3</v>
      </c>
      <c r="H14" s="12">
        <v>20.84</v>
      </c>
      <c r="I14" s="12">
        <v>86.46</v>
      </c>
      <c r="J14" s="27">
        <v>8000</v>
      </c>
      <c r="K14" s="27">
        <f t="shared" si="0"/>
        <v>7840</v>
      </c>
      <c r="L14" s="22">
        <v>858400</v>
      </c>
      <c r="M14" s="22">
        <f t="shared" si="1"/>
        <v>841232</v>
      </c>
      <c r="N14" s="12" t="s">
        <v>24</v>
      </c>
      <c r="O14" s="12" t="s">
        <v>25</v>
      </c>
    </row>
    <row r="15" customHeight="1" spans="1:15">
      <c r="A15" s="12">
        <v>8</v>
      </c>
      <c r="B15" s="11" t="s">
        <v>94</v>
      </c>
      <c r="C15" s="12">
        <v>402</v>
      </c>
      <c r="D15" s="12">
        <v>4</v>
      </c>
      <c r="E15" s="12" t="s">
        <v>23</v>
      </c>
      <c r="F15" s="12">
        <v>3</v>
      </c>
      <c r="G15" s="12">
        <v>107</v>
      </c>
      <c r="H15" s="12">
        <v>20.78</v>
      </c>
      <c r="I15" s="12">
        <v>86.22</v>
      </c>
      <c r="J15" s="27">
        <v>8000</v>
      </c>
      <c r="K15" s="27">
        <f t="shared" si="0"/>
        <v>7840</v>
      </c>
      <c r="L15" s="22">
        <v>856000</v>
      </c>
      <c r="M15" s="22">
        <f t="shared" si="1"/>
        <v>838880</v>
      </c>
      <c r="N15" s="12" t="s">
        <v>24</v>
      </c>
      <c r="O15" s="12" t="s">
        <v>25</v>
      </c>
    </row>
    <row r="16" customHeight="1" spans="1:15">
      <c r="A16" s="12">
        <v>9</v>
      </c>
      <c r="B16" s="11" t="s">
        <v>94</v>
      </c>
      <c r="C16" s="12">
        <v>404</v>
      </c>
      <c r="D16" s="12">
        <v>4</v>
      </c>
      <c r="E16" s="12" t="s">
        <v>23</v>
      </c>
      <c r="F16" s="12">
        <v>3</v>
      </c>
      <c r="G16" s="12">
        <v>116.81</v>
      </c>
      <c r="H16" s="12">
        <v>22.69</v>
      </c>
      <c r="I16" s="12">
        <v>94.12</v>
      </c>
      <c r="J16" s="27">
        <v>8000</v>
      </c>
      <c r="K16" s="27">
        <f t="shared" si="0"/>
        <v>7840</v>
      </c>
      <c r="L16" s="22">
        <v>934480</v>
      </c>
      <c r="M16" s="22">
        <f t="shared" si="1"/>
        <v>915790.4</v>
      </c>
      <c r="N16" s="12" t="s">
        <v>24</v>
      </c>
      <c r="O16" s="12" t="s">
        <v>25</v>
      </c>
    </row>
    <row r="17" customHeight="1" spans="1:15">
      <c r="A17" s="12">
        <v>10</v>
      </c>
      <c r="B17" s="11" t="s">
        <v>94</v>
      </c>
      <c r="C17" s="12">
        <v>604</v>
      </c>
      <c r="D17" s="12">
        <v>6</v>
      </c>
      <c r="E17" s="12" t="s">
        <v>23</v>
      </c>
      <c r="F17" s="12">
        <v>3</v>
      </c>
      <c r="G17" s="12">
        <v>116.81</v>
      </c>
      <c r="H17" s="12">
        <v>22.69</v>
      </c>
      <c r="I17" s="12">
        <v>94.12</v>
      </c>
      <c r="J17" s="27">
        <v>8000</v>
      </c>
      <c r="K17" s="27">
        <f t="shared" si="0"/>
        <v>7840</v>
      </c>
      <c r="L17" s="22">
        <v>934480</v>
      </c>
      <c r="M17" s="22">
        <f t="shared" si="1"/>
        <v>915790.4</v>
      </c>
      <c r="N17" s="12" t="s">
        <v>24</v>
      </c>
      <c r="O17" s="12" t="s">
        <v>25</v>
      </c>
    </row>
    <row r="18" customHeight="1" spans="1:15">
      <c r="A18" s="12" t="s">
        <v>67</v>
      </c>
      <c r="B18" s="12"/>
      <c r="C18" s="12"/>
      <c r="D18" s="12"/>
      <c r="E18" s="12"/>
      <c r="F18" s="12"/>
      <c r="G18" s="12">
        <f>SUM(G8:G17)</f>
        <v>1156.02</v>
      </c>
      <c r="H18" s="12">
        <f t="shared" ref="H18:M18" si="2">SUM(H8:H17)</f>
        <v>224.54</v>
      </c>
      <c r="I18" s="12">
        <f t="shared" si="2"/>
        <v>931.48</v>
      </c>
      <c r="J18" s="27">
        <v>8000</v>
      </c>
      <c r="K18" s="27">
        <v>7840</v>
      </c>
      <c r="L18" s="12">
        <f t="shared" si="2"/>
        <v>9248160</v>
      </c>
      <c r="M18" s="22">
        <f t="shared" si="2"/>
        <v>9063196.8</v>
      </c>
      <c r="N18" s="12"/>
      <c r="O18" s="23"/>
    </row>
    <row r="19" customHeight="1" spans="1:16">
      <c r="A19" s="13" t="s">
        <v>95</v>
      </c>
      <c r="B19" s="14"/>
      <c r="C19" s="14"/>
      <c r="D19" s="14"/>
      <c r="E19" s="14"/>
      <c r="F19" s="12"/>
      <c r="G19" s="14"/>
      <c r="H19" s="14"/>
      <c r="I19" s="14"/>
      <c r="J19" s="14"/>
      <c r="K19" s="14"/>
      <c r="L19" s="14"/>
      <c r="M19" s="24"/>
      <c r="N19" s="22"/>
      <c r="O19" s="22"/>
      <c r="P19" s="3"/>
    </row>
    <row r="20" customHeight="1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5"/>
      <c r="N20" s="25"/>
      <c r="O20" s="25"/>
      <c r="P20" s="3"/>
    </row>
    <row r="21" customHeight="1" spans="1:16">
      <c r="A21" s="15" t="s">
        <v>69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3"/>
    </row>
    <row r="22" customHeight="1" spans="1:16">
      <c r="A22" s="16" t="s">
        <v>70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6"/>
      <c r="N22" s="26"/>
      <c r="O22" s="26"/>
      <c r="P22" s="3"/>
    </row>
    <row r="23" customHeight="1" spans="1:16">
      <c r="A23" s="3" t="s">
        <v>71</v>
      </c>
      <c r="B23" s="3"/>
      <c r="C23" s="3"/>
      <c r="D23" s="3"/>
      <c r="E23" s="3"/>
      <c r="F23" s="3"/>
      <c r="G23" s="6"/>
      <c r="H23" s="6"/>
      <c r="I23" s="6"/>
      <c r="J23" s="6"/>
      <c r="K23" s="6"/>
      <c r="L23" s="6"/>
      <c r="M23" s="18"/>
      <c r="N23" s="25"/>
      <c r="O23" s="25"/>
      <c r="P23" s="3"/>
    </row>
    <row r="24" customHeight="1" spans="1:16">
      <c r="A24" s="3"/>
      <c r="B24" s="3"/>
      <c r="C24" s="17" t="s">
        <v>72</v>
      </c>
      <c r="D24" s="3"/>
      <c r="E24" s="3"/>
      <c r="F24" s="3"/>
      <c r="G24" s="6"/>
      <c r="H24" s="6"/>
      <c r="I24" s="6"/>
      <c r="J24" s="6"/>
      <c r="K24" s="6"/>
      <c r="L24" s="6"/>
      <c r="M24" s="18"/>
      <c r="N24" s="25"/>
      <c r="O24" s="25"/>
      <c r="P24" s="3"/>
    </row>
    <row r="25" customHeight="1" spans="2:16">
      <c r="B25" s="17"/>
      <c r="C25" s="17"/>
      <c r="D25" s="17"/>
      <c r="E25" s="17"/>
      <c r="F25" s="17"/>
      <c r="G25" s="3"/>
      <c r="H25" s="3"/>
      <c r="I25" s="6"/>
      <c r="J25" s="6"/>
      <c r="K25" s="6"/>
      <c r="L25" s="6"/>
      <c r="M25" s="18"/>
      <c r="N25" s="25"/>
      <c r="O25" s="25"/>
      <c r="P25" s="3"/>
    </row>
  </sheetData>
  <mergeCells count="7">
    <mergeCell ref="B2:O2"/>
    <mergeCell ref="A6:E6"/>
    <mergeCell ref="A18:F18"/>
    <mergeCell ref="A20:P20"/>
    <mergeCell ref="A21:O21"/>
    <mergeCell ref="A22:O22"/>
    <mergeCell ref="A23:B23"/>
  </mergeCells>
  <pageMargins left="0.354166666666667" right="0.472222222222222" top="0.629861111111111" bottom="1" header="0.5" footer="0.5"/>
  <pageSetup paperSize="9" scale="65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A15" sqref="$A15:$XFD15"/>
    </sheetView>
  </sheetViews>
  <sheetFormatPr defaultColWidth="9" defaultRowHeight="28" customHeight="1"/>
  <cols>
    <col min="1" max="3" width="9" style="2"/>
    <col min="4" max="5" width="7.875" style="2" customWidth="1"/>
    <col min="6" max="6" width="9" style="2"/>
    <col min="7" max="7" width="9.125" style="2"/>
    <col min="8" max="8" width="9" style="2"/>
    <col min="9" max="9" width="9.125" style="2"/>
    <col min="10" max="11" width="9" style="2"/>
    <col min="12" max="13" width="11.875" style="2" customWidth="1"/>
    <col min="14" max="16384" width="9" style="2"/>
  </cols>
  <sheetData>
    <row r="1" ht="16" customHeight="1" spans="1:15">
      <c r="A1" s="3"/>
      <c r="B1" s="3"/>
      <c r="C1" s="3"/>
      <c r="D1" s="3"/>
      <c r="E1" s="3"/>
      <c r="F1" s="3"/>
      <c r="G1" s="3"/>
      <c r="H1" s="3"/>
      <c r="I1" s="3"/>
      <c r="J1" s="18"/>
      <c r="K1" s="18"/>
      <c r="L1" s="18"/>
      <c r="M1" s="18"/>
      <c r="N1" s="3"/>
      <c r="O1" s="3"/>
    </row>
    <row r="2" customHeight="1" spans="1:15">
      <c r="A2" s="3"/>
      <c r="B2" s="4" t="s">
        <v>92</v>
      </c>
      <c r="C2" s="4"/>
      <c r="D2" s="4"/>
      <c r="E2" s="4"/>
      <c r="F2" s="4"/>
      <c r="G2" s="4"/>
      <c r="H2" s="4"/>
      <c r="I2" s="4"/>
      <c r="J2" s="18"/>
      <c r="K2" s="18"/>
      <c r="L2" s="18"/>
      <c r="M2" s="18"/>
      <c r="N2" s="4"/>
      <c r="O2" s="4"/>
    </row>
    <row r="3" ht="16" customHeight="1" spans="1:15">
      <c r="A3" s="3"/>
      <c r="B3" s="3"/>
      <c r="C3" s="3"/>
      <c r="D3" s="3"/>
      <c r="E3" s="3"/>
      <c r="F3" s="3"/>
      <c r="G3" s="3"/>
      <c r="H3" s="3"/>
      <c r="I3" s="3"/>
      <c r="J3" s="18"/>
      <c r="K3" s="18"/>
      <c r="L3" s="18"/>
      <c r="M3" s="18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19" t="s">
        <v>2</v>
      </c>
      <c r="L4" s="3"/>
      <c r="M4" s="19"/>
      <c r="N4" s="19"/>
      <c r="O4" s="19"/>
    </row>
    <row r="5" customHeight="1" spans="1:15">
      <c r="A5" s="3"/>
      <c r="B5" s="6"/>
      <c r="C5" s="6"/>
      <c r="D5" s="6"/>
      <c r="E5" s="6"/>
      <c r="F5" s="6"/>
      <c r="G5" s="6"/>
      <c r="H5" s="6"/>
      <c r="I5" s="6"/>
      <c r="J5" s="6"/>
      <c r="K5" s="19" t="s">
        <v>93</v>
      </c>
      <c r="L5" s="6"/>
      <c r="M5" s="18"/>
      <c r="N5" s="6"/>
      <c r="O5" s="6"/>
    </row>
    <row r="6" s="1" customFormat="1" ht="27" customHeight="1" spans="1:15">
      <c r="A6" s="7" t="s">
        <v>4</v>
      </c>
      <c r="B6" s="7"/>
      <c r="C6" s="7"/>
      <c r="D6" s="7"/>
      <c r="E6" s="7"/>
      <c r="F6" s="7"/>
      <c r="G6" s="7"/>
      <c r="H6" s="7"/>
      <c r="I6" s="6"/>
      <c r="J6" s="1"/>
      <c r="K6" s="20" t="s">
        <v>5</v>
      </c>
      <c r="L6" s="1"/>
      <c r="M6" s="18"/>
      <c r="N6" s="18"/>
      <c r="O6" s="18"/>
    </row>
    <row r="7" ht="63" customHeight="1" spans="1:15">
      <c r="A7" s="8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85</v>
      </c>
      <c r="H7" s="8" t="s">
        <v>86</v>
      </c>
      <c r="I7" s="8" t="s">
        <v>87</v>
      </c>
      <c r="J7" s="21" t="s">
        <v>15</v>
      </c>
      <c r="K7" s="21" t="s">
        <v>16</v>
      </c>
      <c r="L7" s="8" t="s">
        <v>17</v>
      </c>
      <c r="M7" s="8" t="s">
        <v>18</v>
      </c>
      <c r="N7" s="8" t="s">
        <v>19</v>
      </c>
      <c r="O7" s="8" t="s">
        <v>20</v>
      </c>
    </row>
    <row r="8" customHeight="1" spans="1:15">
      <c r="A8" s="10">
        <v>1</v>
      </c>
      <c r="B8" s="9" t="s">
        <v>94</v>
      </c>
      <c r="C8" s="8">
        <v>101</v>
      </c>
      <c r="D8" s="8">
        <v>1</v>
      </c>
      <c r="E8" s="8" t="s">
        <v>23</v>
      </c>
      <c r="F8" s="8">
        <v>3</v>
      </c>
      <c r="G8" s="8">
        <v>113.61</v>
      </c>
      <c r="H8" s="8">
        <v>22.07</v>
      </c>
      <c r="I8" s="8">
        <v>91.54</v>
      </c>
      <c r="J8" s="22">
        <v>8000</v>
      </c>
      <c r="K8" s="21">
        <f>J8*1.05</f>
        <v>8400</v>
      </c>
      <c r="L8" s="8">
        <v>908880</v>
      </c>
      <c r="M8" s="8">
        <f>K8*G8</f>
        <v>954324</v>
      </c>
      <c r="N8" s="8" t="s">
        <v>24</v>
      </c>
      <c r="O8" s="8" t="s">
        <v>25</v>
      </c>
    </row>
    <row r="9" customHeight="1" spans="1:15">
      <c r="A9" s="10">
        <v>2</v>
      </c>
      <c r="B9" s="11" t="s">
        <v>94</v>
      </c>
      <c r="C9" s="12">
        <v>102</v>
      </c>
      <c r="D9" s="12">
        <v>1</v>
      </c>
      <c r="E9" s="12" t="s">
        <v>23</v>
      </c>
      <c r="F9" s="12">
        <v>3</v>
      </c>
      <c r="G9" s="12">
        <v>113.61</v>
      </c>
      <c r="H9" s="12">
        <v>22.07</v>
      </c>
      <c r="I9" s="12">
        <v>91.54</v>
      </c>
      <c r="J9" s="22">
        <v>8000</v>
      </c>
      <c r="K9" s="21">
        <f>J9*1.05</f>
        <v>8400</v>
      </c>
      <c r="L9" s="8">
        <v>908880</v>
      </c>
      <c r="M9" s="8">
        <f>K9*G9</f>
        <v>954324</v>
      </c>
      <c r="N9" s="12" t="s">
        <v>24</v>
      </c>
      <c r="O9" s="8" t="s">
        <v>25</v>
      </c>
    </row>
    <row r="10" customHeight="1" spans="1:15">
      <c r="A10" s="10" t="s">
        <v>67</v>
      </c>
      <c r="B10" s="12"/>
      <c r="C10" s="12"/>
      <c r="D10" s="12"/>
      <c r="E10" s="12"/>
      <c r="F10" s="12"/>
      <c r="G10" s="12">
        <f>SUM(G8:G9)</f>
        <v>227.22</v>
      </c>
      <c r="H10" s="12">
        <f>SUM(H8:H9)</f>
        <v>44.14</v>
      </c>
      <c r="I10" s="12">
        <f>SUM(I8:I9)</f>
        <v>183.08</v>
      </c>
      <c r="J10" s="22">
        <v>8000</v>
      </c>
      <c r="K10" s="12">
        <v>8400</v>
      </c>
      <c r="L10" s="22">
        <f>SUM(L8:L9)</f>
        <v>1817760</v>
      </c>
      <c r="M10" s="22">
        <f>SUM(M8:M9)</f>
        <v>1908648</v>
      </c>
      <c r="N10" s="12"/>
      <c r="O10" s="23"/>
    </row>
    <row r="11" customHeight="1" spans="1:16">
      <c r="A11" s="13" t="s">
        <v>96</v>
      </c>
      <c r="B11" s="14"/>
      <c r="C11" s="14"/>
      <c r="D11" s="14"/>
      <c r="E11" s="14"/>
      <c r="F11" s="12"/>
      <c r="G11" s="14"/>
      <c r="H11" s="14"/>
      <c r="I11" s="14"/>
      <c r="J11" s="14"/>
      <c r="K11" s="14"/>
      <c r="L11" s="14"/>
      <c r="M11" s="24"/>
      <c r="N11" s="22"/>
      <c r="O11" s="22"/>
      <c r="P11" s="3"/>
    </row>
    <row r="12" customHeight="1" spans="1:1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5"/>
      <c r="N12" s="25"/>
      <c r="O12" s="25"/>
      <c r="P12" s="3"/>
    </row>
    <row r="13" customHeight="1" spans="1:16">
      <c r="A13" s="15" t="s">
        <v>69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"/>
    </row>
    <row r="14" customHeight="1" spans="1:16">
      <c r="A14" s="16" t="s">
        <v>70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26"/>
      <c r="N14" s="26"/>
      <c r="O14" s="26"/>
      <c r="P14" s="3"/>
    </row>
    <row r="15" customHeight="1" spans="1:16">
      <c r="A15" s="3" t="s">
        <v>71</v>
      </c>
      <c r="B15" s="3"/>
      <c r="C15" s="3"/>
      <c r="D15" s="3"/>
      <c r="E15" s="3"/>
      <c r="F15" s="3"/>
      <c r="G15" s="6"/>
      <c r="H15" s="6"/>
      <c r="I15" s="6"/>
      <c r="J15" s="6"/>
      <c r="K15" s="6"/>
      <c r="L15" s="6"/>
      <c r="M15" s="18"/>
      <c r="N15" s="25"/>
      <c r="O15" s="25"/>
      <c r="P15" s="3"/>
    </row>
    <row r="16" customHeight="1" spans="1:16">
      <c r="A16" s="3"/>
      <c r="B16" s="3"/>
      <c r="C16" s="17" t="s">
        <v>72</v>
      </c>
      <c r="D16" s="3"/>
      <c r="E16" s="3"/>
      <c r="F16" s="3"/>
      <c r="G16" s="6"/>
      <c r="H16" s="6"/>
      <c r="I16" s="6"/>
      <c r="J16" s="6"/>
      <c r="K16" s="6"/>
      <c r="L16" s="6"/>
      <c r="M16" s="18"/>
      <c r="N16" s="25"/>
      <c r="O16" s="25"/>
      <c r="P16" s="3"/>
    </row>
    <row r="17" customHeight="1" spans="2:16">
      <c r="B17" s="17"/>
      <c r="C17" s="17"/>
      <c r="D17" s="17"/>
      <c r="E17" s="17"/>
      <c r="F17" s="17"/>
      <c r="G17" s="3"/>
      <c r="H17" s="3"/>
      <c r="I17" s="6"/>
      <c r="J17" s="6"/>
      <c r="K17" s="6"/>
      <c r="L17" s="6"/>
      <c r="M17" s="18"/>
      <c r="N17" s="25"/>
      <c r="O17" s="25"/>
      <c r="P17" s="3"/>
    </row>
  </sheetData>
  <mergeCells count="7">
    <mergeCell ref="B2:O2"/>
    <mergeCell ref="A6:E6"/>
    <mergeCell ref="A10:F10"/>
    <mergeCell ref="A12:P12"/>
    <mergeCell ref="A13:O13"/>
    <mergeCell ref="A14:O14"/>
    <mergeCell ref="A15:B15"/>
  </mergeCells>
  <pageMargins left="0.393055555555556" right="0.314583333333333" top="0.393055555555556" bottom="0.550694444444444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25栋</vt:lpstr>
      <vt:lpstr>26栋</vt:lpstr>
      <vt:lpstr>27栋</vt:lpstr>
      <vt:lpstr>28栋</vt:lpstr>
      <vt:lpstr>28栋 上调</vt:lpstr>
      <vt:lpstr>29栋</vt:lpstr>
      <vt:lpstr>29栋上调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</cp:lastModifiedBy>
  <dcterms:created xsi:type="dcterms:W3CDTF">2023-06-29T02:45:00Z</dcterms:created>
  <dcterms:modified xsi:type="dcterms:W3CDTF">2023-07-26T07:26:57Z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439FC9CBE1304F26877C30411B412151_12</vt:lpwstr>
  </property>
  <property fmtid="{D5CDD505-2E9C-101B-9397-08002B2CF9AE}" pid="3" name="KSOProductBuildVer">
    <vt:lpwstr>2052-11.8.2.10393</vt:lpwstr>
  </property>
  <property fmtid="{D5CDD505-2E9C-101B-9397-08002B2CF9AE}" pid="4" name="KSOReadingLayout">
    <vt:bool>true</vt:bool>
  </property>
</Properties>
</file>