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Sheet1!$A$7:$O$34</definedName>
    <definedName name="_xlnm.Print_Titles" localSheetId="0">Sheet1!$7:$7</definedName>
  </definedNames>
  <calcPr calcId="144525"/>
</workbook>
</file>

<file path=xl/sharedStrings.xml><?xml version="1.0" encoding="utf-8"?>
<sst xmlns="http://schemas.openxmlformats.org/spreadsheetml/2006/main" count="148" uniqueCount="55">
  <si>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</si>
  <si>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</si>
  <si>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</si>
  <si>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</si>
  <si>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</si>
  <si>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</si>
  <si>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销售价格备案编号：[2023] 066 号</t>
  </si>
  <si>
    <t>日期：</t>
  </si>
  <si>
    <t>日期：2023年7月6日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</si>
  <si>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</si>
  <si>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</si>
  <si>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</si>
  <si>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</si>
  <si>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</si>
  <si>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</si>
  <si>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</si>
  <si>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</si>
  <si>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</si>
  <si>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</si>
  <si>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</si>
  <si>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</si>
  <si>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</si>
  <si>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</si>
  <si>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</si>
  <si>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2栋1单元</t>
  </si>
  <si>
    <t>18层</t>
  </si>
  <si>
    <t>三房两厅两卫</t>
  </si>
  <si>
    <t>790139</t>
  </si>
  <si>
    <t>未售</t>
  </si>
  <si>
    <t>毛坯</t>
  </si>
  <si>
    <t>23层</t>
  </si>
  <si>
    <t>24层</t>
  </si>
  <si>
    <t>17层</t>
  </si>
  <si>
    <t>两房两厅一卫</t>
  </si>
  <si>
    <t>19层</t>
  </si>
  <si>
    <t>20层</t>
  </si>
  <si>
    <t>21层</t>
  </si>
  <si>
    <t>29层</t>
  </si>
  <si>
    <t>2层</t>
  </si>
  <si>
    <t>25层</t>
  </si>
  <si>
    <t>27层</t>
  </si>
  <si>
    <t>3层</t>
  </si>
  <si>
    <t>4层</t>
  </si>
  <si>
    <t>22层</t>
  </si>
  <si>
    <t>2栋2单元</t>
  </si>
  <si>
    <t>8层</t>
  </si>
  <si>
    <t>10层</t>
  </si>
  <si>
    <t>本楼栋总面积/均价</t>
  </si>
  <si>
    <t>本栋待销售住宅共254套。本次办理销售住宅23套，销售住宅总建筑面积：2305.09㎡，套内面积：1882.41㎡，分摊面积：422.68㎡，销售均价：7154.39元/㎡（建筑面积）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</si>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</sst>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  <numFmt numFmtId="178" formatCode="0.00_ "/>
    <numFmt numFmtId="179" formatCode="0.00_);[Red]\(0.00\)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178" fontId="9" fillId="0" borderId="4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9" fillId="0" borderId="4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40" fontId="1" fillId="0" borderId="2" xfId="49" applyNumberFormat="1" applyFont="1" applyFill="1" applyBorder="1" applyAlignment="1">
      <alignment horizontal="center" vertical="center"/>
    </xf>
    <xf numFmtId="178" fontId="1" fillId="0" borderId="2" xfId="49" applyNumberFormat="1" applyFont="1" applyFill="1" applyBorder="1" applyAlignment="1">
      <alignment horizontal="center" vertical="center"/>
    </xf>
    <xf numFmtId="38" fontId="1" fillId="0" borderId="2" xfId="49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315;&#20872;&#21326;&#24220;\&#23450;&#20215;&#25991;&#20214;\&#20303;&#23429;&#23450;&#20215;\&#20315;&#20872;&#21326;&#24220;2&#24231;&#23450;&#20215;&#34920;&#65288;20230222&#35843;&#2597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2栋1梯"/>
      <sheetName val="2栋2梯 "/>
      <sheetName val="签名版"/>
      <sheetName val="销售用"/>
    </sheetNames>
    <sheetDataSet>
      <sheetData sheetId="0">
        <row r="16">
          <cell r="C16">
            <v>101.98</v>
          </cell>
          <cell r="D16">
            <v>63.54</v>
          </cell>
        </row>
        <row r="16">
          <cell r="K16">
            <v>117.6</v>
          </cell>
        </row>
        <row r="17">
          <cell r="C17">
            <v>83.28</v>
          </cell>
          <cell r="D17">
            <v>51.89</v>
          </cell>
        </row>
        <row r="17">
          <cell r="K17">
            <v>96.02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38"/>
  <sheetViews>
    <sheetView tabSelected="1" workbookViewId="0">
      <selection activeCell="E18" sqref="E18"/>
    </sheetView>
  </sheetViews>
  <sheetFormatPr defaultColWidth="8.8" defaultRowHeight="14.25"/>
  <cols>
    <col min="1" max="1" width="4.3" customWidth="1"/>
    <col min="2" max="2" width="9.875" customWidth="1"/>
    <col min="3" max="3" width="9.125" customWidth="1"/>
    <col min="4" max="4" width="7" customWidth="1"/>
    <col min="5" max="5" width="12.125" style="4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4" customWidth="1"/>
    <col min="13" max="13" width="11.4166666666667" customWidth="1"/>
    <col min="14" max="14" width="7.89166666666667" customWidth="1"/>
  </cols>
  <sheetData>
    <row r="2" ht="21" spans="2:15">
      <c r="B2" s="5" t="s">
        <v>0</v>
      </c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</row>
    <row r="4" ht="18.75" spans="1:15">
      <c r="A4" s="9" t="s">
        <v>1</v>
      </c>
      <c r="B4" s="9"/>
      <c r="C4" s="9"/>
      <c r="D4" s="9"/>
      <c r="E4" s="10"/>
      <c r="F4" s="9"/>
      <c r="G4" s="9"/>
      <c r="H4" s="9"/>
      <c r="I4" s="1"/>
      <c r="J4" s="1"/>
      <c r="K4" s="11" t="s">
        <v>2</v>
      </c>
      <c r="L4" s="11" t="s">
        <v>3</v>
      </c>
      <c r="M4" s="11"/>
      <c r="N4" s="11"/>
      <c r="O4" s="11"/>
    </row>
    <row r="5" ht="18.75" spans="2:15">
      <c r="B5" s="11"/>
      <c r="C5" s="11"/>
      <c r="D5" s="11"/>
      <c r="E5" s="12"/>
      <c r="F5" s="11"/>
      <c r="G5" s="11"/>
      <c r="H5" s="13"/>
      <c r="I5" s="13"/>
      <c r="J5" s="13"/>
      <c r="K5" s="13" t="s">
        <v>4</v>
      </c>
      <c r="L5" s="11" t="s">
        <v>5</v>
      </c>
      <c r="M5" s="11"/>
      <c r="N5" s="11"/>
      <c r="O5" s="11"/>
    </row>
    <row r="6" ht="18.75" spans="1:15">
      <c r="A6" s="14" t="s">
        <v>6</v>
      </c>
      <c r="B6" s="14"/>
      <c r="C6" s="14"/>
      <c r="D6" s="14"/>
      <c r="E6" s="15"/>
      <c r="F6" s="14"/>
      <c r="G6" s="14"/>
      <c r="H6" s="14"/>
      <c r="K6" s="11" t="s">
        <v>7</v>
      </c>
      <c r="L6" s="11" t="s">
        <v>8</v>
      </c>
      <c r="M6" s="11"/>
      <c r="N6" s="11"/>
      <c r="O6" s="11"/>
    </row>
    <row r="7" ht="70" customHeight="1" spans="1:15">
      <c r="A7" s="16" t="s">
        <v>9</v>
      </c>
      <c r="B7" s="17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8" t="s">
        <v>17</v>
      </c>
      <c r="J7" s="18" t="s">
        <v>18</v>
      </c>
      <c r="K7" s="18" t="s">
        <v>19</v>
      </c>
      <c r="L7" s="18" t="s">
        <v>20</v>
      </c>
      <c r="M7" s="18" t="s">
        <v>21</v>
      </c>
      <c r="N7" s="18" t="s">
        <v>22</v>
      </c>
      <c r="O7" s="18" t="s">
        <v>23</v>
      </c>
    </row>
    <row r="8" s="1" customFormat="1" ht="24" customHeight="1" spans="1:15">
      <c r="A8" s="19">
        <f>ROW()-7</f>
        <v>1</v>
      </c>
      <c r="B8" s="20" t="s">
        <v>24</v>
      </c>
      <c r="C8" s="21">
        <v>1802</v>
      </c>
      <c r="D8" s="22" t="s">
        <v>25</v>
      </c>
      <c r="E8" s="19" t="s">
        <v>26</v>
      </c>
      <c r="F8" s="19">
        <v>3</v>
      </c>
      <c r="G8" s="23">
        <v>101.98</v>
      </c>
      <c r="H8" s="23">
        <f>G8-I8</f>
        <v>18.7</v>
      </c>
      <c r="I8" s="23">
        <v>83.28</v>
      </c>
      <c r="J8" s="32">
        <v>7747.98</v>
      </c>
      <c r="K8" s="33">
        <f>J8*0.92</f>
        <v>7128.1416</v>
      </c>
      <c r="L8" s="34" t="s">
        <v>27</v>
      </c>
      <c r="M8" s="35">
        <f>K8*G8</f>
        <v>726927.880368</v>
      </c>
      <c r="N8" s="19" t="s">
        <v>28</v>
      </c>
      <c r="O8" s="19" t="s">
        <v>29</v>
      </c>
    </row>
    <row r="9" s="2" customFormat="1" ht="24" customHeight="1" spans="1:15">
      <c r="A9" s="19">
        <v>2</v>
      </c>
      <c r="B9" s="20" t="s">
        <v>24</v>
      </c>
      <c r="C9" s="21">
        <v>2302</v>
      </c>
      <c r="D9" s="22" t="s">
        <v>30</v>
      </c>
      <c r="E9" s="19" t="s">
        <v>26</v>
      </c>
      <c r="F9" s="19">
        <v>3</v>
      </c>
      <c r="G9" s="23">
        <f>[1]总表!$C$16</f>
        <v>101.98</v>
      </c>
      <c r="H9" s="23">
        <f t="shared" ref="H9:H32" si="0">G9-I9</f>
        <v>18.7</v>
      </c>
      <c r="I9" s="23">
        <f>[1]总表!$C$17</f>
        <v>83.28</v>
      </c>
      <c r="J9" s="32">
        <v>7701</v>
      </c>
      <c r="K9" s="33">
        <f t="shared" ref="K9:K31" si="1">J9*0.92</f>
        <v>7084.92</v>
      </c>
      <c r="L9" s="36">
        <v>785347.69</v>
      </c>
      <c r="M9" s="35">
        <f t="shared" ref="M9:M31" si="2">K9*G9</f>
        <v>722520.1416</v>
      </c>
      <c r="N9" s="19" t="s">
        <v>28</v>
      </c>
      <c r="O9" s="19" t="s">
        <v>29</v>
      </c>
    </row>
    <row r="10" s="2" customFormat="1" ht="24" customHeight="1" spans="1:15">
      <c r="A10" s="19">
        <f t="shared" ref="A10:A30" si="3">ROW()-7</f>
        <v>3</v>
      </c>
      <c r="B10" s="20" t="s">
        <v>24</v>
      </c>
      <c r="C10" s="21">
        <v>2402</v>
      </c>
      <c r="D10" s="21" t="s">
        <v>31</v>
      </c>
      <c r="E10" s="19" t="s">
        <v>26</v>
      </c>
      <c r="F10" s="19">
        <v>3</v>
      </c>
      <c r="G10" s="23">
        <v>101.98</v>
      </c>
      <c r="H10" s="23">
        <f t="shared" si="0"/>
        <v>18.7</v>
      </c>
      <c r="I10" s="23">
        <v>83.28</v>
      </c>
      <c r="J10" s="32">
        <v>7723.99</v>
      </c>
      <c r="K10" s="33">
        <f t="shared" si="1"/>
        <v>7106.0708</v>
      </c>
      <c r="L10" s="37">
        <v>787692.97</v>
      </c>
      <c r="M10" s="35">
        <f t="shared" si="2"/>
        <v>724677.100184</v>
      </c>
      <c r="N10" s="19" t="s">
        <v>28</v>
      </c>
      <c r="O10" s="19" t="s">
        <v>29</v>
      </c>
    </row>
    <row r="11" s="2" customFormat="1" ht="24" customHeight="1" spans="1:15">
      <c r="A11" s="19">
        <f t="shared" si="3"/>
        <v>4</v>
      </c>
      <c r="B11" s="20" t="s">
        <v>24</v>
      </c>
      <c r="C11" s="21">
        <v>1703</v>
      </c>
      <c r="D11" s="21" t="s">
        <v>32</v>
      </c>
      <c r="E11" s="19" t="s">
        <v>33</v>
      </c>
      <c r="F11" s="19">
        <v>3</v>
      </c>
      <c r="G11" s="20">
        <f>[1]总表!$D$16</f>
        <v>63.54</v>
      </c>
      <c r="H11" s="23">
        <f t="shared" si="0"/>
        <v>11.65</v>
      </c>
      <c r="I11" s="20">
        <f>[1]总表!$D$17</f>
        <v>51.89</v>
      </c>
      <c r="J11" s="32">
        <v>8014.66</v>
      </c>
      <c r="K11" s="33">
        <f t="shared" si="1"/>
        <v>7373.4872</v>
      </c>
      <c r="L11" s="37">
        <v>509251.46</v>
      </c>
      <c r="M11" s="35">
        <f t="shared" si="2"/>
        <v>468511.376688</v>
      </c>
      <c r="N11" s="19" t="s">
        <v>28</v>
      </c>
      <c r="O11" s="19" t="s">
        <v>29</v>
      </c>
    </row>
    <row r="12" s="2" customFormat="1" ht="24" customHeight="1" spans="1:15">
      <c r="A12" s="19">
        <f t="shared" si="3"/>
        <v>5</v>
      </c>
      <c r="B12" s="20" t="s">
        <v>24</v>
      </c>
      <c r="C12" s="21">
        <v>1803</v>
      </c>
      <c r="D12" s="21" t="s">
        <v>25</v>
      </c>
      <c r="E12" s="19" t="s">
        <v>33</v>
      </c>
      <c r="F12" s="19">
        <v>3</v>
      </c>
      <c r="G12" s="20">
        <f>[1]总表!$D$16</f>
        <v>63.54</v>
      </c>
      <c r="H12" s="23">
        <f t="shared" si="0"/>
        <v>11.65</v>
      </c>
      <c r="I12" s="20">
        <f>[1]总表!$D$17</f>
        <v>51.89</v>
      </c>
      <c r="J12" s="32">
        <v>8198.07</v>
      </c>
      <c r="K12" s="33">
        <f t="shared" si="1"/>
        <v>7542.2244</v>
      </c>
      <c r="L12" s="37">
        <v>520905</v>
      </c>
      <c r="M12" s="35">
        <f t="shared" si="2"/>
        <v>479232.938376</v>
      </c>
      <c r="N12" s="19" t="s">
        <v>28</v>
      </c>
      <c r="O12" s="19" t="s">
        <v>29</v>
      </c>
    </row>
    <row r="13" s="2" customFormat="1" ht="24" customHeight="1" spans="1:15">
      <c r="A13" s="19">
        <f t="shared" si="3"/>
        <v>6</v>
      </c>
      <c r="B13" s="20" t="s">
        <v>24</v>
      </c>
      <c r="C13" s="21">
        <v>1903</v>
      </c>
      <c r="D13" s="21" t="s">
        <v>34</v>
      </c>
      <c r="E13" s="19" t="s">
        <v>33</v>
      </c>
      <c r="F13" s="19">
        <v>3</v>
      </c>
      <c r="G13" s="20">
        <f>[1]总表!$D$16</f>
        <v>63.54</v>
      </c>
      <c r="H13" s="23">
        <f t="shared" si="0"/>
        <v>11.65</v>
      </c>
      <c r="I13" s="20">
        <f>[1]总表!$D$17</f>
        <v>51.89</v>
      </c>
      <c r="J13" s="32">
        <v>8037.66</v>
      </c>
      <c r="K13" s="33">
        <f t="shared" si="1"/>
        <v>7394.6472</v>
      </c>
      <c r="L13" s="37">
        <v>510712.72</v>
      </c>
      <c r="M13" s="35">
        <f t="shared" si="2"/>
        <v>469855.883088</v>
      </c>
      <c r="N13" s="19" t="s">
        <v>28</v>
      </c>
      <c r="O13" s="19" t="s">
        <v>29</v>
      </c>
    </row>
    <row r="14" s="2" customFormat="1" ht="24" customHeight="1" spans="1:15">
      <c r="A14" s="19">
        <f t="shared" si="3"/>
        <v>7</v>
      </c>
      <c r="B14" s="20" t="s">
        <v>24</v>
      </c>
      <c r="C14" s="21">
        <v>2003</v>
      </c>
      <c r="D14" s="21" t="s">
        <v>35</v>
      </c>
      <c r="E14" s="19" t="s">
        <v>33</v>
      </c>
      <c r="F14" s="19">
        <v>3</v>
      </c>
      <c r="G14" s="20">
        <f>[1]总表!$D$16</f>
        <v>63.54</v>
      </c>
      <c r="H14" s="23">
        <f t="shared" si="0"/>
        <v>11.65</v>
      </c>
      <c r="I14" s="20">
        <f>[1]总表!$D$17</f>
        <v>51.89</v>
      </c>
      <c r="J14" s="32">
        <v>8060.65</v>
      </c>
      <c r="K14" s="33">
        <f t="shared" si="1"/>
        <v>7415.798</v>
      </c>
      <c r="L14" s="37">
        <v>512173.98</v>
      </c>
      <c r="M14" s="35">
        <f t="shared" si="2"/>
        <v>471199.80492</v>
      </c>
      <c r="N14" s="19" t="s">
        <v>28</v>
      </c>
      <c r="O14" s="19" t="s">
        <v>29</v>
      </c>
    </row>
    <row r="15" s="2" customFormat="1" ht="24" customHeight="1" spans="1:15">
      <c r="A15" s="19">
        <f t="shared" si="3"/>
        <v>8</v>
      </c>
      <c r="B15" s="20" t="s">
        <v>24</v>
      </c>
      <c r="C15" s="21">
        <v>2103</v>
      </c>
      <c r="D15" s="21" t="s">
        <v>36</v>
      </c>
      <c r="E15" s="19" t="s">
        <v>33</v>
      </c>
      <c r="F15" s="19">
        <v>3</v>
      </c>
      <c r="G15" s="20">
        <f>[1]总表!$D$16</f>
        <v>63.54</v>
      </c>
      <c r="H15" s="23">
        <f t="shared" si="0"/>
        <v>11.65</v>
      </c>
      <c r="I15" s="20">
        <f>[1]总表!$D$17</f>
        <v>51.89</v>
      </c>
      <c r="J15" s="32">
        <v>8083.65</v>
      </c>
      <c r="K15" s="33">
        <f t="shared" si="1"/>
        <v>7436.958</v>
      </c>
      <c r="L15" s="37">
        <v>513635.23</v>
      </c>
      <c r="M15" s="35">
        <f t="shared" si="2"/>
        <v>472544.31132</v>
      </c>
      <c r="N15" s="19" t="s">
        <v>28</v>
      </c>
      <c r="O15" s="19" t="s">
        <v>29</v>
      </c>
    </row>
    <row r="16" s="2" customFormat="1" ht="24" customHeight="1" spans="1:15">
      <c r="A16" s="19">
        <f t="shared" si="3"/>
        <v>9</v>
      </c>
      <c r="B16" s="20" t="s">
        <v>24</v>
      </c>
      <c r="C16" s="21">
        <v>2904</v>
      </c>
      <c r="D16" s="21" t="s">
        <v>37</v>
      </c>
      <c r="E16" s="19" t="s">
        <v>26</v>
      </c>
      <c r="F16" s="19">
        <v>3</v>
      </c>
      <c r="G16" s="20">
        <v>117.58</v>
      </c>
      <c r="H16" s="23">
        <f t="shared" si="0"/>
        <v>21.56</v>
      </c>
      <c r="I16" s="23">
        <v>96.02</v>
      </c>
      <c r="J16" s="32">
        <v>7544.91</v>
      </c>
      <c r="K16" s="33">
        <f t="shared" si="1"/>
        <v>6941.3172</v>
      </c>
      <c r="L16" s="37">
        <v>887130.92</v>
      </c>
      <c r="M16" s="35">
        <f t="shared" si="2"/>
        <v>816160.076376</v>
      </c>
      <c r="N16" s="19" t="s">
        <v>28</v>
      </c>
      <c r="O16" s="19" t="s">
        <v>29</v>
      </c>
    </row>
    <row r="17" s="2" customFormat="1" ht="24" customHeight="1" spans="1:15">
      <c r="A17" s="19">
        <f t="shared" si="3"/>
        <v>10</v>
      </c>
      <c r="B17" s="20" t="s">
        <v>24</v>
      </c>
      <c r="C17" s="21">
        <v>205</v>
      </c>
      <c r="D17" s="21" t="s">
        <v>38</v>
      </c>
      <c r="E17" s="19" t="s">
        <v>26</v>
      </c>
      <c r="F17" s="19">
        <v>3</v>
      </c>
      <c r="G17" s="20">
        <v>120.27</v>
      </c>
      <c r="H17" s="23">
        <f t="shared" si="0"/>
        <v>22.05</v>
      </c>
      <c r="I17" s="20">
        <v>98.22</v>
      </c>
      <c r="J17" s="32">
        <v>7371.21</v>
      </c>
      <c r="K17" s="33">
        <f t="shared" si="1"/>
        <v>6781.5132</v>
      </c>
      <c r="L17" s="37">
        <v>886535.17</v>
      </c>
      <c r="M17" s="35">
        <f t="shared" si="2"/>
        <v>815612.592564</v>
      </c>
      <c r="N17" s="19" t="s">
        <v>28</v>
      </c>
      <c r="O17" s="19" t="s">
        <v>29</v>
      </c>
    </row>
    <row r="18" s="2" customFormat="1" ht="24" customHeight="1" spans="1:15">
      <c r="A18" s="19">
        <f t="shared" si="3"/>
        <v>11</v>
      </c>
      <c r="B18" s="20" t="s">
        <v>24</v>
      </c>
      <c r="C18" s="21">
        <v>2005</v>
      </c>
      <c r="D18" s="21" t="s">
        <v>35</v>
      </c>
      <c r="E18" s="19" t="s">
        <v>26</v>
      </c>
      <c r="F18" s="19">
        <v>3</v>
      </c>
      <c r="G18" s="20">
        <v>120.27</v>
      </c>
      <c r="H18" s="23">
        <f t="shared" si="0"/>
        <v>22.05</v>
      </c>
      <c r="I18" s="20">
        <v>98.22</v>
      </c>
      <c r="J18" s="32">
        <v>7739.17</v>
      </c>
      <c r="K18" s="33">
        <f t="shared" si="1"/>
        <v>7120.0364</v>
      </c>
      <c r="L18" s="37">
        <v>930789.63</v>
      </c>
      <c r="M18" s="35">
        <f t="shared" si="2"/>
        <v>856326.777828</v>
      </c>
      <c r="N18" s="19" t="s">
        <v>28</v>
      </c>
      <c r="O18" s="19" t="s">
        <v>29</v>
      </c>
    </row>
    <row r="19" s="2" customFormat="1" ht="24" customHeight="1" spans="1:15">
      <c r="A19" s="19">
        <f t="shared" si="3"/>
        <v>12</v>
      </c>
      <c r="B19" s="20" t="s">
        <v>24</v>
      </c>
      <c r="C19" s="21">
        <v>2405</v>
      </c>
      <c r="D19" s="21" t="s">
        <v>31</v>
      </c>
      <c r="E19" s="19" t="s">
        <v>26</v>
      </c>
      <c r="F19" s="19">
        <v>3</v>
      </c>
      <c r="G19" s="20">
        <v>120.27</v>
      </c>
      <c r="H19" s="23">
        <f t="shared" si="0"/>
        <v>22.05</v>
      </c>
      <c r="I19" s="20">
        <v>98.22</v>
      </c>
      <c r="J19" s="32">
        <v>7831.16</v>
      </c>
      <c r="K19" s="33">
        <f t="shared" si="1"/>
        <v>7204.6672</v>
      </c>
      <c r="L19" s="37">
        <v>941853.25</v>
      </c>
      <c r="M19" s="35">
        <f t="shared" si="2"/>
        <v>866505.324144</v>
      </c>
      <c r="N19" s="19" t="s">
        <v>28</v>
      </c>
      <c r="O19" s="19" t="s">
        <v>29</v>
      </c>
    </row>
    <row r="20" s="2" customFormat="1" ht="24" customHeight="1" spans="1:15">
      <c r="A20" s="19">
        <f t="shared" si="3"/>
        <v>13</v>
      </c>
      <c r="B20" s="20" t="s">
        <v>24</v>
      </c>
      <c r="C20" s="21">
        <v>2505</v>
      </c>
      <c r="D20" s="21" t="s">
        <v>39</v>
      </c>
      <c r="E20" s="19" t="s">
        <v>26</v>
      </c>
      <c r="F20" s="19">
        <v>3</v>
      </c>
      <c r="G20" s="20">
        <v>120.27</v>
      </c>
      <c r="H20" s="23">
        <f t="shared" si="0"/>
        <v>22.05</v>
      </c>
      <c r="I20" s="20">
        <v>98.22</v>
      </c>
      <c r="J20" s="32">
        <v>7854.15</v>
      </c>
      <c r="K20" s="33">
        <f t="shared" si="1"/>
        <v>7225.818</v>
      </c>
      <c r="L20" s="37">
        <v>944619.15</v>
      </c>
      <c r="M20" s="35">
        <f t="shared" si="2"/>
        <v>869049.13086</v>
      </c>
      <c r="N20" s="19" t="s">
        <v>28</v>
      </c>
      <c r="O20" s="19" t="s">
        <v>29</v>
      </c>
    </row>
    <row r="21" s="2" customFormat="1" ht="24" customHeight="1" spans="1:15">
      <c r="A21" s="19">
        <f t="shared" si="3"/>
        <v>14</v>
      </c>
      <c r="B21" s="20" t="s">
        <v>24</v>
      </c>
      <c r="C21" s="21">
        <v>2705</v>
      </c>
      <c r="D21" s="21" t="s">
        <v>40</v>
      </c>
      <c r="E21" s="19" t="s">
        <v>26</v>
      </c>
      <c r="F21" s="19">
        <v>3</v>
      </c>
      <c r="G21" s="20">
        <v>120.27</v>
      </c>
      <c r="H21" s="23">
        <f t="shared" si="0"/>
        <v>22.05</v>
      </c>
      <c r="I21" s="20">
        <v>98.22</v>
      </c>
      <c r="J21" s="32">
        <v>7900.15</v>
      </c>
      <c r="K21" s="33">
        <f t="shared" si="1"/>
        <v>7268.138</v>
      </c>
      <c r="L21" s="37">
        <v>950150.96</v>
      </c>
      <c r="M21" s="35">
        <f t="shared" si="2"/>
        <v>874138.95726</v>
      </c>
      <c r="N21" s="19" t="s">
        <v>28</v>
      </c>
      <c r="O21" s="19" t="s">
        <v>29</v>
      </c>
    </row>
    <row r="22" s="2" customFormat="1" ht="24" customHeight="1" spans="1:15">
      <c r="A22" s="19">
        <f t="shared" si="3"/>
        <v>15</v>
      </c>
      <c r="B22" s="20" t="s">
        <v>24</v>
      </c>
      <c r="C22" s="21">
        <v>306</v>
      </c>
      <c r="D22" s="21" t="s">
        <v>41</v>
      </c>
      <c r="E22" s="19" t="s">
        <v>26</v>
      </c>
      <c r="F22" s="19">
        <v>3</v>
      </c>
      <c r="G22" s="20">
        <v>101.62</v>
      </c>
      <c r="H22" s="23">
        <f t="shared" si="0"/>
        <v>18.63</v>
      </c>
      <c r="I22" s="20">
        <v>82.99</v>
      </c>
      <c r="J22" s="32">
        <v>7576.38</v>
      </c>
      <c r="K22" s="33">
        <f t="shared" si="1"/>
        <v>6970.2696</v>
      </c>
      <c r="L22" s="37">
        <v>769912</v>
      </c>
      <c r="M22" s="35">
        <f t="shared" si="2"/>
        <v>708318.796752</v>
      </c>
      <c r="N22" s="19" t="s">
        <v>28</v>
      </c>
      <c r="O22" s="19" t="s">
        <v>29</v>
      </c>
    </row>
    <row r="23" s="2" customFormat="1" ht="24" customHeight="1" spans="1:15">
      <c r="A23" s="19">
        <f t="shared" si="3"/>
        <v>16</v>
      </c>
      <c r="B23" s="20" t="s">
        <v>24</v>
      </c>
      <c r="C23" s="21">
        <v>406</v>
      </c>
      <c r="D23" s="21" t="s">
        <v>42</v>
      </c>
      <c r="E23" s="19" t="s">
        <v>26</v>
      </c>
      <c r="F23" s="19">
        <v>3</v>
      </c>
      <c r="G23" s="20">
        <v>101.62</v>
      </c>
      <c r="H23" s="23">
        <f t="shared" si="0"/>
        <v>18.63</v>
      </c>
      <c r="I23" s="20">
        <v>82.99</v>
      </c>
      <c r="J23" s="32">
        <v>7238.6</v>
      </c>
      <c r="K23" s="33">
        <f t="shared" si="1"/>
        <v>6659.512</v>
      </c>
      <c r="L23" s="37">
        <v>735586.41</v>
      </c>
      <c r="M23" s="35">
        <f t="shared" si="2"/>
        <v>676739.60944</v>
      </c>
      <c r="N23" s="19" t="s">
        <v>28</v>
      </c>
      <c r="O23" s="19" t="s">
        <v>29</v>
      </c>
    </row>
    <row r="24" s="2" customFormat="1" ht="24" customHeight="1" spans="1:15">
      <c r="A24" s="19">
        <f t="shared" si="3"/>
        <v>17</v>
      </c>
      <c r="B24" s="20" t="s">
        <v>24</v>
      </c>
      <c r="C24" s="21">
        <v>2206</v>
      </c>
      <c r="D24" s="21" t="s">
        <v>43</v>
      </c>
      <c r="E24" s="19" t="s">
        <v>26</v>
      </c>
      <c r="F24" s="19">
        <v>3</v>
      </c>
      <c r="G24" s="20">
        <v>101.62</v>
      </c>
      <c r="H24" s="23">
        <f t="shared" si="0"/>
        <v>18.63</v>
      </c>
      <c r="I24" s="20">
        <v>82.99</v>
      </c>
      <c r="J24" s="32">
        <v>7606.56</v>
      </c>
      <c r="K24" s="33">
        <f t="shared" si="1"/>
        <v>6998.0352</v>
      </c>
      <c r="L24" s="37">
        <v>772978.43</v>
      </c>
      <c r="M24" s="35">
        <f t="shared" si="2"/>
        <v>711140.337024</v>
      </c>
      <c r="N24" s="19" t="s">
        <v>28</v>
      </c>
      <c r="O24" s="19" t="s">
        <v>29</v>
      </c>
    </row>
    <row r="25" s="2" customFormat="1" ht="24" customHeight="1" spans="1:15">
      <c r="A25" s="19">
        <f t="shared" si="3"/>
        <v>18</v>
      </c>
      <c r="B25" s="20" t="s">
        <v>24</v>
      </c>
      <c r="C25" s="21">
        <v>2406</v>
      </c>
      <c r="D25" s="21" t="s">
        <v>31</v>
      </c>
      <c r="E25" s="19" t="s">
        <v>26</v>
      </c>
      <c r="F25" s="19">
        <v>3</v>
      </c>
      <c r="G25" s="20">
        <v>101.62</v>
      </c>
      <c r="H25" s="23">
        <f t="shared" si="0"/>
        <v>18.63</v>
      </c>
      <c r="I25" s="20">
        <v>82.99</v>
      </c>
      <c r="J25" s="32">
        <v>7652.55</v>
      </c>
      <c r="K25" s="33">
        <f t="shared" si="1"/>
        <v>7040.346</v>
      </c>
      <c r="L25" s="37">
        <v>777652.43</v>
      </c>
      <c r="M25" s="35">
        <f t="shared" si="2"/>
        <v>715439.96052</v>
      </c>
      <c r="N25" s="19" t="s">
        <v>28</v>
      </c>
      <c r="O25" s="19" t="s">
        <v>29</v>
      </c>
    </row>
    <row r="26" s="2" customFormat="1" ht="24" customHeight="1" spans="1:15">
      <c r="A26" s="19">
        <f t="shared" si="3"/>
        <v>19</v>
      </c>
      <c r="B26" s="20" t="s">
        <v>24</v>
      </c>
      <c r="C26" s="21">
        <v>2506</v>
      </c>
      <c r="D26" s="21" t="s">
        <v>39</v>
      </c>
      <c r="E26" s="19" t="s">
        <v>26</v>
      </c>
      <c r="F26" s="19">
        <v>3</v>
      </c>
      <c r="G26" s="20">
        <v>101.62</v>
      </c>
      <c r="H26" s="23">
        <f t="shared" si="0"/>
        <v>18.63</v>
      </c>
      <c r="I26" s="20">
        <v>82.99</v>
      </c>
      <c r="J26" s="32">
        <v>7675.55</v>
      </c>
      <c r="K26" s="33">
        <f t="shared" si="1"/>
        <v>7061.506</v>
      </c>
      <c r="L26" s="37">
        <v>779989.44</v>
      </c>
      <c r="M26" s="35">
        <f t="shared" si="2"/>
        <v>717590.23972</v>
      </c>
      <c r="N26" s="19" t="s">
        <v>28</v>
      </c>
      <c r="O26" s="19" t="s">
        <v>29</v>
      </c>
    </row>
    <row r="27" s="2" customFormat="1" ht="24" customHeight="1" spans="1:15">
      <c r="A27" s="19">
        <f t="shared" si="3"/>
        <v>20</v>
      </c>
      <c r="B27" s="20" t="s">
        <v>24</v>
      </c>
      <c r="C27" s="21">
        <v>2706</v>
      </c>
      <c r="D27" s="21" t="s">
        <v>40</v>
      </c>
      <c r="E27" s="19" t="s">
        <v>26</v>
      </c>
      <c r="F27" s="19">
        <v>3</v>
      </c>
      <c r="G27" s="20">
        <v>101.62</v>
      </c>
      <c r="H27" s="23">
        <f t="shared" si="0"/>
        <v>18.63</v>
      </c>
      <c r="I27" s="20">
        <v>82.99</v>
      </c>
      <c r="J27" s="32">
        <v>8107.62</v>
      </c>
      <c r="K27" s="33">
        <f t="shared" si="1"/>
        <v>7459.0104</v>
      </c>
      <c r="L27" s="37">
        <v>823897</v>
      </c>
      <c r="M27" s="35">
        <f t="shared" si="2"/>
        <v>757984.636848</v>
      </c>
      <c r="N27" s="19" t="s">
        <v>28</v>
      </c>
      <c r="O27" s="19" t="s">
        <v>29</v>
      </c>
    </row>
    <row r="28" s="2" customFormat="1" ht="24" customHeight="1" spans="1:15">
      <c r="A28" s="19">
        <f t="shared" si="3"/>
        <v>21</v>
      </c>
      <c r="B28" s="20" t="s">
        <v>44</v>
      </c>
      <c r="C28" s="21">
        <v>804</v>
      </c>
      <c r="D28" s="21" t="s">
        <v>45</v>
      </c>
      <c r="E28" s="19" t="s">
        <v>26</v>
      </c>
      <c r="F28" s="19">
        <v>3</v>
      </c>
      <c r="G28" s="20">
        <v>117.6</v>
      </c>
      <c r="H28" s="23">
        <f t="shared" si="0"/>
        <v>21.58</v>
      </c>
      <c r="I28" s="20">
        <v>96.02</v>
      </c>
      <c r="J28" s="32">
        <v>7616.35</v>
      </c>
      <c r="K28" s="33">
        <f t="shared" si="1"/>
        <v>7007.042</v>
      </c>
      <c r="L28" s="37">
        <v>895683.35</v>
      </c>
      <c r="M28" s="35">
        <f t="shared" si="2"/>
        <v>824028.1392</v>
      </c>
      <c r="N28" s="19" t="s">
        <v>28</v>
      </c>
      <c r="O28" s="19" t="s">
        <v>29</v>
      </c>
    </row>
    <row r="29" s="2" customFormat="1" ht="24" customHeight="1" spans="1:15">
      <c r="A29" s="19">
        <f t="shared" si="3"/>
        <v>22</v>
      </c>
      <c r="B29" s="20" t="s">
        <v>44</v>
      </c>
      <c r="C29" s="21">
        <v>1004</v>
      </c>
      <c r="D29" s="21" t="s">
        <v>46</v>
      </c>
      <c r="E29" s="19" t="s">
        <v>26</v>
      </c>
      <c r="F29" s="19">
        <v>3</v>
      </c>
      <c r="G29" s="20">
        <f>[1]总表!$K$16</f>
        <v>117.6</v>
      </c>
      <c r="H29" s="23">
        <f t="shared" si="0"/>
        <v>21.58</v>
      </c>
      <c r="I29" s="20">
        <f>[1]总表!$K$17</f>
        <v>96.02</v>
      </c>
      <c r="J29" s="32">
        <v>7662.35</v>
      </c>
      <c r="K29" s="33">
        <f t="shared" si="1"/>
        <v>7049.362</v>
      </c>
      <c r="L29" s="37">
        <v>901092.35</v>
      </c>
      <c r="M29" s="35">
        <f t="shared" si="2"/>
        <v>829004.9712</v>
      </c>
      <c r="N29" s="19" t="s">
        <v>28</v>
      </c>
      <c r="O29" s="19" t="s">
        <v>29</v>
      </c>
    </row>
    <row r="30" s="2" customFormat="1" ht="24" customHeight="1" spans="1:15">
      <c r="A30" s="19">
        <f t="shared" si="3"/>
        <v>23</v>
      </c>
      <c r="B30" s="20" t="s">
        <v>44</v>
      </c>
      <c r="C30" s="21">
        <v>2304</v>
      </c>
      <c r="D30" s="21" t="s">
        <v>30</v>
      </c>
      <c r="E30" s="19" t="s">
        <v>26</v>
      </c>
      <c r="F30" s="19">
        <v>3</v>
      </c>
      <c r="G30" s="20">
        <f>[1]总表!$K$16</f>
        <v>117.6</v>
      </c>
      <c r="H30" s="23">
        <f t="shared" si="0"/>
        <v>21.58</v>
      </c>
      <c r="I30" s="23">
        <f>[1]总表!$K$17</f>
        <v>96.02</v>
      </c>
      <c r="J30" s="32">
        <v>7915.32</v>
      </c>
      <c r="K30" s="33">
        <f t="shared" si="1"/>
        <v>7282.0944</v>
      </c>
      <c r="L30" s="37">
        <v>930841.86</v>
      </c>
      <c r="M30" s="35">
        <f t="shared" si="2"/>
        <v>856374.30144</v>
      </c>
      <c r="N30" s="19" t="s">
        <v>28</v>
      </c>
      <c r="O30" s="19" t="s">
        <v>29</v>
      </c>
    </row>
    <row r="31" ht="23" customHeight="1" spans="1:15">
      <c r="A31" s="24" t="s">
        <v>47</v>
      </c>
      <c r="B31" s="25"/>
      <c r="C31" s="25"/>
      <c r="D31" s="25"/>
      <c r="E31" s="18"/>
      <c r="F31" s="25"/>
      <c r="G31" s="26">
        <f>SUM(G8:G30)</f>
        <v>2305.09</v>
      </c>
      <c r="H31" s="27">
        <f>SUM(H8:H30)</f>
        <v>422.68</v>
      </c>
      <c r="I31" s="26">
        <f>SUM(I8:I30)</f>
        <v>1882.41</v>
      </c>
      <c r="J31" s="38">
        <v>7776.51</v>
      </c>
      <c r="K31" s="39">
        <v>7154.39</v>
      </c>
      <c r="L31" s="40">
        <f>SUM(L9:L30)</f>
        <v>17068431.4</v>
      </c>
      <c r="M31" s="41">
        <f>SUM(M8:M30)</f>
        <v>16429883.28772</v>
      </c>
      <c r="N31" s="27"/>
      <c r="O31" s="27"/>
    </row>
    <row r="32" s="3" customFormat="1" ht="39" customHeight="1" spans="1:15">
      <c r="A32" s="28" t="s">
        <v>48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ht="32" customHeight="1" spans="1:15">
      <c r="A33" s="29" t="s">
        <v>49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ht="23" customHeight="1" spans="1:14">
      <c r="A34" s="29" t="s">
        <v>50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ht="18.75" spans="1:15">
      <c r="A36" s="30" t="s">
        <v>51</v>
      </c>
      <c r="B36" s="30"/>
      <c r="C36" s="31"/>
      <c r="D36" s="7"/>
      <c r="E36" s="8"/>
      <c r="F36" s="7"/>
      <c r="G36" s="13"/>
      <c r="H36" s="13"/>
      <c r="I36" s="13"/>
      <c r="J36" s="13"/>
      <c r="K36" s="13"/>
      <c r="L36" s="42" t="s">
        <v>52</v>
      </c>
      <c r="M36" s="43"/>
      <c r="N36" s="13"/>
      <c r="O36" s="13"/>
    </row>
    <row r="37" ht="18.75" spans="1:15">
      <c r="A37" s="31"/>
      <c r="B37" s="7"/>
      <c r="C37" s="7"/>
      <c r="D37" s="7"/>
      <c r="E37" s="8"/>
      <c r="F37" s="7"/>
      <c r="G37" s="13"/>
      <c r="H37" s="13"/>
      <c r="I37" s="13"/>
      <c r="J37" s="13"/>
      <c r="K37" s="13"/>
      <c r="L37" s="31"/>
      <c r="M37" s="13"/>
      <c r="N37" s="13"/>
      <c r="O37" s="13"/>
    </row>
    <row r="38" ht="18.75" spans="1:15">
      <c r="A38" s="30" t="s">
        <v>53</v>
      </c>
      <c r="B38" s="30"/>
      <c r="C38" s="30"/>
      <c r="D38" s="30"/>
      <c r="E38" s="29"/>
      <c r="F38" s="30"/>
      <c r="H38" s="13"/>
      <c r="I38" s="13"/>
      <c r="J38" s="13"/>
      <c r="K38" s="13"/>
      <c r="L38" s="7" t="s">
        <v>54</v>
      </c>
      <c r="M38" s="44"/>
      <c r="O38" s="13"/>
    </row>
  </sheetData>
  <autoFilter ref="A7:O34">
    <extLst/>
  </autoFilter>
  <mergeCells count="11">
    <mergeCell ref="B2:O2"/>
    <mergeCell ref="L4:O4"/>
    <mergeCell ref="L5:O5"/>
    <mergeCell ref="A6:H6"/>
    <mergeCell ref="L6:O6"/>
    <mergeCell ref="A31:F31"/>
    <mergeCell ref="A32:O32"/>
    <mergeCell ref="A33:O33"/>
    <mergeCell ref="A34:N34"/>
    <mergeCell ref="A36:B36"/>
    <mergeCell ref="A38:F38"/>
  </mergeCells>
  <conditionalFormatting sqref="N8:N30">
    <cfRule type="cellIs" dxfId="0" priority="2" operator="equal">
      <formula>"已售"</formula>
    </cfRule>
  </conditionalFormatting>
  <pageMargins left="0.0784722222222222" right="0.0784722222222222" top="0.156944444444444" bottom="0.0784722222222222" header="0.236111111111111" footer="0.51180555555555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g</cp:lastModifiedBy>
  <cp:revision>1</cp:revision>
  <dcterms:created xsi:type="dcterms:W3CDTF">2021-05-18T01:56:00Z</dcterms:created>
  <dcterms:modified xsi:type="dcterms:W3CDTF">2023-07-26T02:39:46Z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41BA6B12946B49C692ED23DE46B93FDC_13</vt:lpwstr>
  </property>
</Properties>
</file>