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7"/>
  </bookViews>
  <sheets>
    <sheet name="2栋 2套 上浮 5% " sheetId="7" r:id="rId1"/>
    <sheet name="3栋 2套 上浮 5% " sheetId="6" r:id="rId2"/>
    <sheet name="5栋 1套 上浮 5%  (4)" sheetId="8" r:id="rId3"/>
    <sheet name="6栋 1套 上浮 5%  (5)" sheetId="9" r:id="rId4"/>
    <sheet name="9栋 4套 上浮 5%  (6)" sheetId="10" r:id="rId5"/>
    <sheet name="11栋 8套 上浮 5%  (7)" sheetId="11" r:id="rId6"/>
    <sheet name="17栋 2套 上浮 5%  (8)" sheetId="12" r:id="rId7"/>
    <sheet name="18栋 9套 上浮 5%  (9)" sheetId="13" r:id="rId8"/>
  </sheets>
  <definedNames>
    <definedName name="_xlnm._FilterDatabase" localSheetId="0" hidden="1">'2栋 2套 上浮 5% '!$A$7:$N$11</definedName>
    <definedName name="_xlnm._FilterDatabase" localSheetId="1" hidden="1">'3栋 2套 上浮 5% '!$A$7:$N$11</definedName>
    <definedName name="_xlnm._FilterDatabase" localSheetId="2" hidden="1">'5栋 1套 上浮 5%  (4)'!$A$7:$N$10</definedName>
    <definedName name="_xlnm._FilterDatabase" localSheetId="3" hidden="1">'6栋 1套 上浮 5%  (5)'!$A$7:$N$10</definedName>
    <definedName name="_xlnm._FilterDatabase" localSheetId="4" hidden="1">'9栋 4套 上浮 5%  (6)'!$A$7:$N$13</definedName>
    <definedName name="_xlnm._FilterDatabase" localSheetId="5" hidden="1">'11栋 8套 上浮 5%  (7)'!$A$7:$N$17</definedName>
    <definedName name="_xlnm._FilterDatabase" localSheetId="6" hidden="1">'17栋 2套 上浮 5%  (8)'!$A$7:$N$11</definedName>
    <definedName name="_xlnm._FilterDatabase" localSheetId="7" hidden="1">'18栋 9套 上浮 5%  (9)'!$A$7:$N$18</definedName>
    <definedName name="_xlnm.Print_Area" localSheetId="1">'3栋 2套 上浮 5% '!$A$1:$O$18</definedName>
    <definedName name="_xlnm.Print_Titles" localSheetId="1">'3栋 2套 上浮 5% '!$7:$7</definedName>
    <definedName name="_xlnm.Print_Area" localSheetId="0">'2栋 2套 上浮 5% '!$A$1:$O$18</definedName>
    <definedName name="_xlnm.Print_Titles" localSheetId="0">'2栋 2套 上浮 5% '!$7:$7</definedName>
    <definedName name="_xlnm.Print_Area" localSheetId="2">'5栋 1套 上浮 5%  (4)'!$A$1:$O$17</definedName>
    <definedName name="_xlnm.Print_Titles" localSheetId="2">'5栋 1套 上浮 5%  (4)'!$7:$7</definedName>
    <definedName name="_xlnm.Print_Area" localSheetId="3">'6栋 1套 上浮 5%  (5)'!$A$1:$O$17</definedName>
    <definedName name="_xlnm.Print_Titles" localSheetId="3">'6栋 1套 上浮 5%  (5)'!$7:$7</definedName>
    <definedName name="_xlnm.Print_Area" localSheetId="4">'9栋 4套 上浮 5%  (6)'!$A$1:$O$20</definedName>
    <definedName name="_xlnm.Print_Titles" localSheetId="4">'9栋 4套 上浮 5%  (6)'!$7:$7</definedName>
    <definedName name="_xlnm.Print_Area" localSheetId="5">'11栋 8套 上浮 5%  (7)'!$A$1:$O$24</definedName>
    <definedName name="_xlnm.Print_Titles" localSheetId="5">'11栋 8套 上浮 5%  (7)'!$7:$7</definedName>
    <definedName name="_xlnm.Print_Area" localSheetId="6">'17栋 2套 上浮 5%  (8)'!$A$1:$O$18</definedName>
    <definedName name="_xlnm.Print_Titles" localSheetId="6">'17栋 2套 上浮 5%  (8)'!$7:$7</definedName>
    <definedName name="_xlnm.Print_Area" localSheetId="7">'18栋 9套 上浮 5%  (9)'!$A$1:$O$25</definedName>
    <definedName name="_xlnm.Print_Titles" localSheetId="7">'18栋 9套 上浮 5%  (9)'!$7:$7</definedName>
  </definedNames>
  <calcPr calcId="144525"/>
</workbook>
</file>

<file path=xl/sharedStrings.xml><?xml version="1.0" encoding="utf-8"?>
<sst xmlns="http://schemas.openxmlformats.org/spreadsheetml/2006/main" count="414" uniqueCount="83">
  <si>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</si>
  <si>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</si>
  <si>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</si>
  <si>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</si>
  <si>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</si>
  <si>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</si>
  <si>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 065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</si>
  <si>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</si>
  <si>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</si>
  <si>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</si>
  <si>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</si>
  <si>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</si>
  <si>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</si>
  <si>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</si>
  <si>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</si>
  <si>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</si>
  <si>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</si>
  <si>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</si>
  <si>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</si>
  <si>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</si>
  <si>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</si>
  <si>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</si>
  <si>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</si>
  <si>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2栋</t>
  </si>
  <si>
    <t>403房</t>
  </si>
  <si>
    <t>4</t>
  </si>
  <si>
    <t>三居室</t>
  </si>
  <si>
    <t>现售</t>
  </si>
  <si>
    <t>毛坯</t>
  </si>
  <si>
    <t>1803房</t>
  </si>
  <si>
    <t>18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</si>
  <si>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</si>
  <si>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</si>
  <si>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本栋销售住宅共180 套，本次申请住宅共2套，销售住宅总建筑面积：213.26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，套内面积：173.5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，分摊面积：39.76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，销售均价：8505元/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10454元/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</si>
  <si>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</si>
  <si>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</si>
  <si>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</si>
  <si>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</si>
  <si>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3栋</t>
  </si>
  <si>
    <t>401房</t>
  </si>
  <si>
    <t>402房</t>
  </si>
  <si>
    <r>
      <rPr>
        <sz val="10"/>
        <color theme="1"/>
        <rFont val="仿宋_GB2312"/>
        <charset val="134"/>
      </rPr>
      <t>本栋销售住宅共180 套，本次申请住宅共2套，销售住宅总建筑面积：192.18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，套内面积：156.34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，分摊面积：35.84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，销售均价：8610元/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10584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</si>
  <si>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5栋</t>
  </si>
  <si>
    <t>101房</t>
  </si>
  <si>
    <t>1</t>
  </si>
  <si>
    <t>二居室</t>
  </si>
  <si>
    <r>
      <rPr>
        <sz val="10"/>
        <color theme="1"/>
        <rFont val="仿宋_GB2312"/>
        <charset val="134"/>
      </rPr>
      <t>本栋销售住宅共180 套，本次申请住宅共1套，销售住宅总建筑面积：74.92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，套内面积：57.48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，分摊面积：17.44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，销售均价：8694元/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11331.84元/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</si>
  <si>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6栋</t>
  </si>
  <si>
    <r>
      <rPr>
        <sz val="10"/>
        <color theme="1"/>
        <rFont val="仿宋_GB2312"/>
        <charset val="134"/>
      </rPr>
      <t>本栋销售住宅共180 套，本次申请住宅共1套，销售住宅总建筑面积：74.27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，套内面积：56.98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，分摊面积：17.29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，销售均价：8694元/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11332元/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</si>
  <si>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9栋</t>
  </si>
  <si>
    <t>501房</t>
  </si>
  <si>
    <t>5</t>
  </si>
  <si>
    <t>604房</t>
  </si>
  <si>
    <t>6</t>
  </si>
  <si>
    <t>708房</t>
  </si>
  <si>
    <t>7</t>
  </si>
  <si>
    <t>808房</t>
  </si>
  <si>
    <t>8</t>
  </si>
  <si>
    <r>
      <rPr>
        <sz val="10"/>
        <color theme="1"/>
        <rFont val="仿宋_GB2312"/>
        <charset val="134"/>
      </rPr>
      <t>本栋销售住宅共180 套，本次申请住宅共4套，销售住宅总建筑面积：298.87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，套内面积：229.42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，分摊面积：69.45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，销售均价：8246.7元/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10743元/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</si>
  <si>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11栋</t>
  </si>
  <si>
    <t>102房</t>
  </si>
  <si>
    <t>201房</t>
  </si>
  <si>
    <t>2</t>
  </si>
  <si>
    <t>202房</t>
  </si>
  <si>
    <t>301房</t>
  </si>
  <si>
    <t>3</t>
  </si>
  <si>
    <t>302房</t>
  </si>
  <si>
    <r>
      <rPr>
        <sz val="10"/>
        <color theme="1"/>
        <rFont val="仿宋_GB2312"/>
        <charset val="134"/>
      </rPr>
      <t>本栋销售住宅共180 套，本次申请住宅共8套，销售住宅总建筑面积：768.64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，套内面积：625.36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，分摊面积：143.28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，销售均价：8557.5元/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（建筑面积）、10518元/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</si>
  <si>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17栋</t>
  </si>
  <si>
    <t>一居室</t>
  </si>
  <si>
    <t>103房</t>
  </si>
  <si>
    <r>
      <rPr>
        <sz val="10"/>
        <color theme="1"/>
        <rFont val="仿宋_GB2312"/>
        <charset val="134"/>
      </rPr>
      <t>本栋销售住宅共180 套，本次申请住宅共2套，销售住宅总建筑面积：108.16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，套内面积：82.94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，分摊面积：25.22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，销售均价：8400元/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10954元/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</si>
  <si>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18栋</t>
  </si>
  <si>
    <t>303房</t>
  </si>
  <si>
    <t>308房</t>
  </si>
  <si>
    <t>408房</t>
  </si>
  <si>
    <t>502房</t>
  </si>
  <si>
    <t>602房</t>
  </si>
  <si>
    <t>702房</t>
  </si>
  <si>
    <t>803房</t>
  </si>
  <si>
    <t>2308房</t>
  </si>
  <si>
    <t>23</t>
  </si>
  <si>
    <r>
      <rPr>
        <sz val="10"/>
        <color theme="1"/>
        <rFont val="仿宋_GB2312"/>
        <charset val="134"/>
      </rPr>
      <t>本栋销售住宅共180 套，本次申请住宅共9 套，销售住宅总建筑面积：491.22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，套内面积：376.83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，分摊面积：114.39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，销售均价：8092元/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（建筑面积）、10548元/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</si>
</sst>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  <numFmt numFmtId="178" formatCode="0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176" fontId="10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8" fillId="2" borderId="2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8"/>
  <sheetViews>
    <sheetView workbookViewId="0">
      <pane ySplit="7" topLeftCell="A8" activePane="bottomLeft" state="frozen"/>
      <selection/>
      <selection pane="bottomLeft" activeCell="A6" sqref="A6:O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17" t="s">
        <v>23</v>
      </c>
      <c r="C8" s="17" t="s">
        <v>24</v>
      </c>
      <c r="D8" s="18" t="s">
        <v>25</v>
      </c>
      <c r="E8" s="62" t="s">
        <v>26</v>
      </c>
      <c r="F8" s="19">
        <v>2.95</v>
      </c>
      <c r="G8" s="21">
        <v>106.63</v>
      </c>
      <c r="H8" s="21">
        <v>19.88</v>
      </c>
      <c r="I8" s="21">
        <v>86.75</v>
      </c>
      <c r="J8" s="21">
        <v>8000</v>
      </c>
      <c r="K8" s="43">
        <f>J8*105%</f>
        <v>8400</v>
      </c>
      <c r="L8" s="21">
        <v>853040</v>
      </c>
      <c r="M8" s="44">
        <f>G8*K8</f>
        <v>895692</v>
      </c>
      <c r="N8" s="16" t="s">
        <v>27</v>
      </c>
      <c r="O8" s="16" t="s">
        <v>28</v>
      </c>
      <c r="P8" s="45"/>
    </row>
    <row r="9" s="3" customFormat="1" ht="21.95" customHeight="1" spans="1:16">
      <c r="A9" s="16">
        <v>2</v>
      </c>
      <c r="B9" s="17" t="s">
        <v>23</v>
      </c>
      <c r="C9" s="17" t="s">
        <v>29</v>
      </c>
      <c r="D9" s="18" t="s">
        <v>30</v>
      </c>
      <c r="E9" s="62" t="s">
        <v>26</v>
      </c>
      <c r="F9" s="19">
        <v>2.95</v>
      </c>
      <c r="G9" s="21">
        <v>106.63</v>
      </c>
      <c r="H9" s="21">
        <v>19.88</v>
      </c>
      <c r="I9" s="21">
        <v>86.75</v>
      </c>
      <c r="J9" s="21">
        <v>8200</v>
      </c>
      <c r="K9" s="43">
        <f>J9*105%</f>
        <v>8610</v>
      </c>
      <c r="L9" s="21">
        <v>874366</v>
      </c>
      <c r="M9" s="44">
        <f>G9*K9</f>
        <v>918084.3</v>
      </c>
      <c r="N9" s="16" t="s">
        <v>27</v>
      </c>
      <c r="O9" s="16" t="s">
        <v>28</v>
      </c>
      <c r="P9" s="45"/>
    </row>
    <row r="10" s="4" customFormat="1" ht="24.75" customHeight="1" spans="1:15">
      <c r="A10" s="22" t="s">
        <v>31</v>
      </c>
      <c r="B10" s="23" t="s">
        <v>32</v>
      </c>
      <c r="C10" s="24"/>
      <c r="D10" s="24"/>
      <c r="E10" s="24"/>
      <c r="F10" s="25"/>
      <c r="G10" s="26">
        <f>SUM(G8:G9)</f>
        <v>213.26</v>
      </c>
      <c r="H10" s="26">
        <f>SUM(H8:H9)</f>
        <v>39.76</v>
      </c>
      <c r="I10" s="26">
        <f>SUM(I8:I9)</f>
        <v>173.5</v>
      </c>
      <c r="J10" s="46">
        <f>AVERAGE(J8:J9)</f>
        <v>8100</v>
      </c>
      <c r="K10" s="47">
        <f>AVERAGE(K8:K9)</f>
        <v>8505</v>
      </c>
      <c r="L10" s="46"/>
      <c r="M10" s="22"/>
      <c r="N10" s="48"/>
      <c r="O10" s="48"/>
    </row>
    <row r="11" s="1" customFormat="1" ht="33.95" customHeight="1" spans="1:15">
      <c r="A11" s="27" t="s">
        <v>33</v>
      </c>
      <c r="B11" s="27"/>
      <c r="C11" s="27"/>
      <c r="D11" s="27"/>
      <c r="E11" s="27"/>
      <c r="F11" s="27"/>
      <c r="G11" s="27"/>
      <c r="H11" s="27"/>
      <c r="I11" s="27"/>
      <c r="J11" s="27"/>
      <c r="K11" s="49"/>
      <c r="L11" s="49"/>
      <c r="M11" s="27"/>
      <c r="N11" s="27"/>
      <c r="O11" s="27"/>
    </row>
    <row r="12" s="1" customFormat="1" ht="15.95" customHeight="1" spans="1: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50"/>
      <c r="L12" s="50"/>
      <c r="M12" s="28"/>
      <c r="N12" s="28"/>
      <c r="O12" s="37"/>
    </row>
    <row r="13" s="1" customFormat="1" spans="1:15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51"/>
      <c r="L13" s="51"/>
      <c r="M13" s="52"/>
      <c r="N13" s="29"/>
      <c r="O13" s="10"/>
    </row>
    <row r="14" s="1" customFormat="1" ht="33" customHeight="1" spans="1:15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53"/>
      <c r="L14" s="53"/>
      <c r="M14" s="30"/>
      <c r="N14" s="30"/>
      <c r="O14" s="10"/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5"/>
      <c r="L15" s="55"/>
      <c r="M15" s="56"/>
      <c r="N15" s="31"/>
    </row>
    <row r="16" ht="18.75" spans="1:15">
      <c r="A16" s="32" t="s">
        <v>36</v>
      </c>
      <c r="B16" s="32"/>
      <c r="D16" s="33"/>
      <c r="E16" s="33"/>
      <c r="F16" s="33"/>
      <c r="G16" s="33"/>
      <c r="H16" s="33"/>
      <c r="I16" s="33"/>
      <c r="J16" s="33"/>
      <c r="K16" s="57"/>
      <c r="L16" s="57"/>
      <c r="M16" s="58"/>
      <c r="N16" s="33"/>
      <c r="O16" s="33"/>
    </row>
    <row r="17" ht="18.75" spans="2:15">
      <c r="B17" s="33"/>
      <c r="C17" s="33"/>
      <c r="D17" s="33"/>
      <c r="E17" s="33"/>
      <c r="F17" s="33"/>
      <c r="G17" s="33"/>
      <c r="H17" s="33"/>
      <c r="I17" s="33"/>
      <c r="J17" s="33"/>
      <c r="K17" s="59"/>
      <c r="L17" s="59"/>
      <c r="M17" s="58"/>
      <c r="N17" s="33"/>
      <c r="O17" s="33"/>
    </row>
    <row r="18" ht="18.75" spans="1:15">
      <c r="A18" s="32" t="s">
        <v>37</v>
      </c>
      <c r="B18" s="32"/>
      <c r="C18" s="32"/>
      <c r="D18" s="32"/>
      <c r="E18" s="32"/>
      <c r="F18" s="32"/>
      <c r="H18" s="33"/>
      <c r="I18" s="33"/>
      <c r="J18" s="33"/>
      <c r="K18" s="57"/>
      <c r="L18" s="57"/>
      <c r="M18" s="58"/>
      <c r="O18" s="33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  <ignoredErrors>
    <ignoredError sqref="D8: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8"/>
  <sheetViews>
    <sheetView workbookViewId="0">
      <pane ySplit="7" topLeftCell="A8" activePane="bottomLeft" state="frozen"/>
      <selection/>
      <selection pane="bottomLeft" activeCell="A6" sqref="A6:O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17" t="s">
        <v>38</v>
      </c>
      <c r="C8" s="17" t="s">
        <v>39</v>
      </c>
      <c r="D8" s="18" t="s">
        <v>25</v>
      </c>
      <c r="E8" s="62" t="s">
        <v>26</v>
      </c>
      <c r="F8" s="19">
        <v>2.95</v>
      </c>
      <c r="G8" s="21">
        <v>96.09</v>
      </c>
      <c r="H8" s="21">
        <v>17.92</v>
      </c>
      <c r="I8" s="21">
        <v>78.17</v>
      </c>
      <c r="J8" s="21">
        <v>8200</v>
      </c>
      <c r="K8" s="43">
        <f>J8*105%</f>
        <v>8610</v>
      </c>
      <c r="L8" s="21">
        <v>787938</v>
      </c>
      <c r="M8" s="44">
        <f>G8*K8</f>
        <v>827334.9</v>
      </c>
      <c r="N8" s="16" t="s">
        <v>27</v>
      </c>
      <c r="O8" s="16" t="s">
        <v>28</v>
      </c>
      <c r="P8" s="45"/>
    </row>
    <row r="9" s="3" customFormat="1" ht="21.95" customHeight="1" spans="1:16">
      <c r="A9" s="16">
        <v>2</v>
      </c>
      <c r="B9" s="17" t="s">
        <v>38</v>
      </c>
      <c r="C9" s="17" t="s">
        <v>40</v>
      </c>
      <c r="D9" s="18" t="s">
        <v>25</v>
      </c>
      <c r="E9" s="62" t="s">
        <v>26</v>
      </c>
      <c r="F9" s="19">
        <v>2.95</v>
      </c>
      <c r="G9" s="21">
        <v>96.09</v>
      </c>
      <c r="H9" s="21">
        <v>17.92</v>
      </c>
      <c r="I9" s="21">
        <v>78.17</v>
      </c>
      <c r="J9" s="21">
        <v>8200</v>
      </c>
      <c r="K9" s="43">
        <f>J9*105%</f>
        <v>8610</v>
      </c>
      <c r="L9" s="21">
        <v>787938</v>
      </c>
      <c r="M9" s="44">
        <f>G9*K9</f>
        <v>827334.9</v>
      </c>
      <c r="N9" s="16" t="s">
        <v>27</v>
      </c>
      <c r="O9" s="16" t="s">
        <v>28</v>
      </c>
      <c r="P9" s="45"/>
    </row>
    <row r="10" s="4" customFormat="1" ht="24.75" customHeight="1" spans="1:15">
      <c r="A10" s="22" t="s">
        <v>31</v>
      </c>
      <c r="B10" s="23" t="s">
        <v>32</v>
      </c>
      <c r="C10" s="24"/>
      <c r="D10" s="24"/>
      <c r="E10" s="24"/>
      <c r="F10" s="25"/>
      <c r="G10" s="26">
        <f>SUM(G8:G9)</f>
        <v>192.18</v>
      </c>
      <c r="H10" s="26">
        <f>SUM(H8:H9)</f>
        <v>35.84</v>
      </c>
      <c r="I10" s="26">
        <f>SUM(I8:I9)</f>
        <v>156.34</v>
      </c>
      <c r="J10" s="46">
        <f>AVERAGE(J8:J9)</f>
        <v>8200</v>
      </c>
      <c r="K10" s="47">
        <f>AVERAGE(K8:K9)</f>
        <v>8610</v>
      </c>
      <c r="L10" s="46"/>
      <c r="M10" s="22"/>
      <c r="N10" s="48"/>
      <c r="O10" s="48"/>
    </row>
    <row r="11" s="1" customFormat="1" ht="33.95" customHeight="1" spans="1:15">
      <c r="A11" s="27" t="s">
        <v>41</v>
      </c>
      <c r="B11" s="27"/>
      <c r="C11" s="27"/>
      <c r="D11" s="27"/>
      <c r="E11" s="27"/>
      <c r="F11" s="27"/>
      <c r="G11" s="27"/>
      <c r="H11" s="27"/>
      <c r="I11" s="27"/>
      <c r="J11" s="27"/>
      <c r="K11" s="49"/>
      <c r="L11" s="49"/>
      <c r="M11" s="27"/>
      <c r="N11" s="27"/>
      <c r="O11" s="27"/>
    </row>
    <row r="12" s="1" customFormat="1" ht="15.95" customHeight="1" spans="1: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50"/>
      <c r="L12" s="50"/>
      <c r="M12" s="28"/>
      <c r="N12" s="28"/>
      <c r="O12" s="37"/>
    </row>
    <row r="13" s="1" customFormat="1" spans="1:15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51"/>
      <c r="L13" s="51"/>
      <c r="M13" s="52"/>
      <c r="N13" s="29"/>
      <c r="O13" s="10"/>
    </row>
    <row r="14" s="1" customFormat="1" ht="33" customHeight="1" spans="1:15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53"/>
      <c r="L14" s="53"/>
      <c r="M14" s="54"/>
      <c r="N14" s="30"/>
      <c r="O14" s="10"/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5"/>
      <c r="L15" s="55"/>
      <c r="M15" s="56"/>
      <c r="N15" s="31"/>
    </row>
    <row r="16" ht="18.75" spans="1:15">
      <c r="A16" s="32" t="s">
        <v>36</v>
      </c>
      <c r="B16" s="32"/>
      <c r="D16" s="33"/>
      <c r="E16" s="33"/>
      <c r="F16" s="33"/>
      <c r="G16" s="33"/>
      <c r="H16" s="33"/>
      <c r="I16" s="33"/>
      <c r="J16" s="33"/>
      <c r="K16" s="57"/>
      <c r="L16" s="57"/>
      <c r="M16" s="58"/>
      <c r="N16" s="33"/>
      <c r="O16" s="33"/>
    </row>
    <row r="17" ht="18.75" spans="2:15">
      <c r="B17" s="33"/>
      <c r="C17" s="33"/>
      <c r="D17" s="33"/>
      <c r="E17" s="33"/>
      <c r="F17" s="33"/>
      <c r="G17" s="33"/>
      <c r="H17" s="33"/>
      <c r="I17" s="33"/>
      <c r="J17" s="33"/>
      <c r="K17" s="59"/>
      <c r="L17" s="59"/>
      <c r="M17" s="58"/>
      <c r="N17" s="33"/>
      <c r="O17" s="33"/>
    </row>
    <row r="18" ht="18.75" spans="1:15">
      <c r="A18" s="32" t="s">
        <v>37</v>
      </c>
      <c r="B18" s="32"/>
      <c r="C18" s="32"/>
      <c r="D18" s="32"/>
      <c r="E18" s="32"/>
      <c r="F18" s="32"/>
      <c r="H18" s="33"/>
      <c r="I18" s="33"/>
      <c r="J18" s="33"/>
      <c r="K18" s="57"/>
      <c r="L18" s="57"/>
      <c r="M18" s="58"/>
      <c r="O18" s="33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7"/>
  <sheetViews>
    <sheetView workbookViewId="0">
      <pane ySplit="7" topLeftCell="A8" activePane="bottomLeft" state="frozen"/>
      <selection/>
      <selection pane="bottomLeft" activeCell="A6" sqref="A6:O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17" t="s">
        <v>42</v>
      </c>
      <c r="C8" s="17" t="s">
        <v>43</v>
      </c>
      <c r="D8" s="18" t="s">
        <v>44</v>
      </c>
      <c r="E8" s="19" t="s">
        <v>45</v>
      </c>
      <c r="F8" s="19">
        <v>2.95</v>
      </c>
      <c r="G8" s="21">
        <v>74.92</v>
      </c>
      <c r="H8" s="21">
        <v>17.44</v>
      </c>
      <c r="I8" s="21">
        <v>57.48</v>
      </c>
      <c r="J8" s="21">
        <v>8280</v>
      </c>
      <c r="K8" s="43">
        <f>J8*105%</f>
        <v>8694</v>
      </c>
      <c r="L8" s="21">
        <v>620337.6</v>
      </c>
      <c r="M8" s="44">
        <f>G8*K8</f>
        <v>651354.48</v>
      </c>
      <c r="N8" s="16" t="s">
        <v>27</v>
      </c>
      <c r="O8" s="16" t="s">
        <v>28</v>
      </c>
      <c r="P8" s="45"/>
    </row>
    <row r="9" s="4" customFormat="1" ht="24.75" customHeight="1" spans="1:15">
      <c r="A9" s="22" t="s">
        <v>31</v>
      </c>
      <c r="B9" s="23" t="s">
        <v>32</v>
      </c>
      <c r="C9" s="24"/>
      <c r="D9" s="24"/>
      <c r="E9" s="24"/>
      <c r="F9" s="25"/>
      <c r="G9" s="26">
        <f>SUM(G8:G8)</f>
        <v>74.92</v>
      </c>
      <c r="H9" s="26">
        <f>SUM(H8:H8)</f>
        <v>17.44</v>
      </c>
      <c r="I9" s="26">
        <f>SUM(I8:I8)</f>
        <v>57.48</v>
      </c>
      <c r="J9" s="46">
        <f>AVERAGE(J8:J8)</f>
        <v>8280</v>
      </c>
      <c r="K9" s="47">
        <f>AVERAGE(K8:K8)</f>
        <v>8694</v>
      </c>
      <c r="L9" s="46"/>
      <c r="M9" s="22"/>
      <c r="N9" s="48"/>
      <c r="O9" s="48"/>
    </row>
    <row r="10" s="1" customFormat="1" ht="33.95" customHeight="1" spans="1:15">
      <c r="A10" s="27" t="s">
        <v>46</v>
      </c>
      <c r="B10" s="27"/>
      <c r="C10" s="27"/>
      <c r="D10" s="27"/>
      <c r="E10" s="27"/>
      <c r="F10" s="27"/>
      <c r="G10" s="27"/>
      <c r="H10" s="27"/>
      <c r="I10" s="27"/>
      <c r="J10" s="27"/>
      <c r="K10" s="49"/>
      <c r="L10" s="49"/>
      <c r="M10" s="27"/>
      <c r="N10" s="27"/>
      <c r="O10" s="27"/>
    </row>
    <row r="11" s="1" customFormat="1" ht="15.95" customHeight="1" spans="1: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50"/>
      <c r="L11" s="50"/>
      <c r="M11" s="28"/>
      <c r="N11" s="28"/>
      <c r="O11" s="37"/>
    </row>
    <row r="12" s="1" customFormat="1" spans="1:15">
      <c r="A12" s="29" t="s">
        <v>34</v>
      </c>
      <c r="B12" s="29"/>
      <c r="C12" s="29"/>
      <c r="D12" s="29"/>
      <c r="E12" s="29"/>
      <c r="F12" s="29"/>
      <c r="G12" s="29"/>
      <c r="H12" s="29"/>
      <c r="I12" s="29"/>
      <c r="J12" s="29"/>
      <c r="K12" s="51"/>
      <c r="L12" s="51"/>
      <c r="M12" s="52"/>
      <c r="N12" s="29"/>
      <c r="O12" s="10"/>
    </row>
    <row r="13" s="1" customFormat="1" ht="33" customHeight="1" spans="1:15">
      <c r="A13" s="30" t="s">
        <v>35</v>
      </c>
      <c r="B13" s="30"/>
      <c r="C13" s="30"/>
      <c r="D13" s="30"/>
      <c r="E13" s="30"/>
      <c r="F13" s="30"/>
      <c r="G13" s="30"/>
      <c r="H13" s="30"/>
      <c r="I13" s="30"/>
      <c r="J13" s="30"/>
      <c r="K13" s="53"/>
      <c r="L13" s="53"/>
      <c r="M13" s="54"/>
      <c r="N13" s="30"/>
      <c r="O13" s="10"/>
    </row>
    <row r="14" spans="1: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55"/>
      <c r="L14" s="55"/>
      <c r="M14" s="56"/>
      <c r="N14" s="31"/>
    </row>
    <row r="15" ht="18.75" spans="1:15">
      <c r="A15" s="32" t="s">
        <v>36</v>
      </c>
      <c r="B15" s="32"/>
      <c r="D15" s="33"/>
      <c r="E15" s="33"/>
      <c r="F15" s="33"/>
      <c r="G15" s="33"/>
      <c r="H15" s="33"/>
      <c r="I15" s="33"/>
      <c r="J15" s="33"/>
      <c r="K15" s="57"/>
      <c r="L15" s="57"/>
      <c r="M15" s="58"/>
      <c r="N15" s="33"/>
      <c r="O15" s="33"/>
    </row>
    <row r="16" ht="18.75" spans="2:15">
      <c r="B16" s="33"/>
      <c r="C16" s="33"/>
      <c r="D16" s="33"/>
      <c r="E16" s="33"/>
      <c r="F16" s="33"/>
      <c r="G16" s="33"/>
      <c r="H16" s="33"/>
      <c r="I16" s="33"/>
      <c r="J16" s="33"/>
      <c r="K16" s="59"/>
      <c r="L16" s="59"/>
      <c r="M16" s="58"/>
      <c r="N16" s="33"/>
      <c r="O16" s="33"/>
    </row>
    <row r="17" ht="18.75" spans="1:15">
      <c r="A17" s="32" t="s">
        <v>37</v>
      </c>
      <c r="B17" s="32"/>
      <c r="C17" s="32"/>
      <c r="D17" s="32"/>
      <c r="E17" s="32"/>
      <c r="F17" s="32"/>
      <c r="H17" s="33"/>
      <c r="I17" s="33"/>
      <c r="J17" s="33"/>
      <c r="K17" s="57"/>
      <c r="L17" s="57"/>
      <c r="M17" s="58"/>
      <c r="O17" s="33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7"/>
  <sheetViews>
    <sheetView workbookViewId="0">
      <pane ySplit="7" topLeftCell="A8" activePane="bottomLeft" state="frozen"/>
      <selection/>
      <selection pane="bottomLeft" activeCell="A6" sqref="A6:O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17" t="s">
        <v>47</v>
      </c>
      <c r="C8" s="17" t="s">
        <v>43</v>
      </c>
      <c r="D8" s="18" t="s">
        <v>44</v>
      </c>
      <c r="E8" s="19" t="s">
        <v>45</v>
      </c>
      <c r="F8" s="19">
        <v>2.95</v>
      </c>
      <c r="G8" s="21">
        <v>74.27</v>
      </c>
      <c r="H8" s="21">
        <v>17.29</v>
      </c>
      <c r="I8" s="21">
        <v>56.98</v>
      </c>
      <c r="J8" s="21">
        <v>8280</v>
      </c>
      <c r="K8" s="43">
        <f>J8*105%</f>
        <v>8694</v>
      </c>
      <c r="L8" s="21">
        <v>614955.6</v>
      </c>
      <c r="M8" s="44">
        <f>G8*K8</f>
        <v>645703.38</v>
      </c>
      <c r="N8" s="16" t="s">
        <v>27</v>
      </c>
      <c r="O8" s="16" t="s">
        <v>28</v>
      </c>
      <c r="P8" s="45"/>
    </row>
    <row r="9" s="4" customFormat="1" ht="24.75" customHeight="1" spans="1:15">
      <c r="A9" s="22" t="s">
        <v>31</v>
      </c>
      <c r="B9" s="23" t="s">
        <v>32</v>
      </c>
      <c r="C9" s="24"/>
      <c r="D9" s="24"/>
      <c r="E9" s="24"/>
      <c r="F9" s="25"/>
      <c r="G9" s="26">
        <f>SUM(G8:G8)</f>
        <v>74.27</v>
      </c>
      <c r="H9" s="26">
        <f>SUM(H8:H8)</f>
        <v>17.29</v>
      </c>
      <c r="I9" s="26">
        <f>SUM(I8:I8)</f>
        <v>56.98</v>
      </c>
      <c r="J9" s="46">
        <f>AVERAGE(J8:J8)</f>
        <v>8280</v>
      </c>
      <c r="K9" s="47">
        <f>AVERAGE(K8:K8)</f>
        <v>8694</v>
      </c>
      <c r="L9" s="46"/>
      <c r="M9" s="22"/>
      <c r="N9" s="48"/>
      <c r="O9" s="48"/>
    </row>
    <row r="10" s="1" customFormat="1" ht="33.95" customHeight="1" spans="1:15">
      <c r="A10" s="27" t="s">
        <v>48</v>
      </c>
      <c r="B10" s="27"/>
      <c r="C10" s="27"/>
      <c r="D10" s="27"/>
      <c r="E10" s="27"/>
      <c r="F10" s="27"/>
      <c r="G10" s="27"/>
      <c r="H10" s="27"/>
      <c r="I10" s="27"/>
      <c r="J10" s="27"/>
      <c r="K10" s="49"/>
      <c r="L10" s="49"/>
      <c r="M10" s="27"/>
      <c r="N10" s="27"/>
      <c r="O10" s="27"/>
    </row>
    <row r="11" s="1" customFormat="1" ht="15.95" customHeight="1" spans="1: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50"/>
      <c r="L11" s="50"/>
      <c r="M11" s="28"/>
      <c r="N11" s="28"/>
      <c r="O11" s="37"/>
    </row>
    <row r="12" s="1" customFormat="1" spans="1:15">
      <c r="A12" s="29" t="s">
        <v>34</v>
      </c>
      <c r="B12" s="29"/>
      <c r="C12" s="29"/>
      <c r="D12" s="29"/>
      <c r="E12" s="29"/>
      <c r="F12" s="29"/>
      <c r="G12" s="29"/>
      <c r="H12" s="29"/>
      <c r="I12" s="29"/>
      <c r="J12" s="29"/>
      <c r="K12" s="51"/>
      <c r="L12" s="51"/>
      <c r="M12" s="52"/>
      <c r="N12" s="29"/>
      <c r="O12" s="10"/>
    </row>
    <row r="13" s="1" customFormat="1" ht="33" customHeight="1" spans="1:15">
      <c r="A13" s="30" t="s">
        <v>35</v>
      </c>
      <c r="B13" s="30"/>
      <c r="C13" s="30"/>
      <c r="D13" s="30"/>
      <c r="E13" s="30"/>
      <c r="F13" s="30"/>
      <c r="G13" s="30"/>
      <c r="H13" s="30"/>
      <c r="I13" s="30"/>
      <c r="J13" s="30"/>
      <c r="K13" s="53"/>
      <c r="L13" s="53"/>
      <c r="M13" s="54"/>
      <c r="N13" s="30"/>
      <c r="O13" s="10"/>
    </row>
    <row r="14" spans="1: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55"/>
      <c r="L14" s="55"/>
      <c r="M14" s="56"/>
      <c r="N14" s="31"/>
    </row>
    <row r="15" ht="18.75" spans="1:15">
      <c r="A15" s="32" t="s">
        <v>36</v>
      </c>
      <c r="B15" s="32"/>
      <c r="D15" s="33"/>
      <c r="E15" s="33"/>
      <c r="F15" s="33"/>
      <c r="G15" s="33"/>
      <c r="H15" s="33"/>
      <c r="I15" s="33"/>
      <c r="J15" s="33"/>
      <c r="K15" s="57"/>
      <c r="L15" s="57"/>
      <c r="M15" s="58"/>
      <c r="N15" s="33"/>
      <c r="O15" s="33"/>
    </row>
    <row r="16" ht="18.75" spans="2:15">
      <c r="B16" s="33"/>
      <c r="C16" s="33"/>
      <c r="D16" s="33"/>
      <c r="E16" s="33"/>
      <c r="F16" s="33"/>
      <c r="G16" s="33"/>
      <c r="H16" s="33"/>
      <c r="I16" s="33"/>
      <c r="J16" s="33"/>
      <c r="K16" s="59"/>
      <c r="L16" s="59"/>
      <c r="M16" s="58"/>
      <c r="N16" s="33"/>
      <c r="O16" s="33"/>
    </row>
    <row r="17" ht="18.75" spans="1:15">
      <c r="A17" s="32" t="s">
        <v>37</v>
      </c>
      <c r="B17" s="32"/>
      <c r="C17" s="32"/>
      <c r="D17" s="32"/>
      <c r="E17" s="32"/>
      <c r="F17" s="32"/>
      <c r="H17" s="33"/>
      <c r="I17" s="33"/>
      <c r="J17" s="33"/>
      <c r="K17" s="57"/>
      <c r="L17" s="57"/>
      <c r="M17" s="58"/>
      <c r="O17" s="33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0"/>
  <sheetViews>
    <sheetView workbookViewId="0">
      <pane ySplit="7" topLeftCell="A8" activePane="bottomLeft" state="frozen"/>
      <selection/>
      <selection pane="bottomLeft" activeCell="A6" sqref="$A6:$XFD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17" t="s">
        <v>49</v>
      </c>
      <c r="C8" s="17" t="s">
        <v>50</v>
      </c>
      <c r="D8" s="18" t="s">
        <v>51</v>
      </c>
      <c r="E8" s="19" t="s">
        <v>45</v>
      </c>
      <c r="F8" s="19">
        <v>2.95</v>
      </c>
      <c r="G8" s="21">
        <v>74.88</v>
      </c>
      <c r="H8" s="21">
        <v>17.4</v>
      </c>
      <c r="I8" s="21">
        <v>57.48</v>
      </c>
      <c r="J8" s="21">
        <v>7854</v>
      </c>
      <c r="K8" s="43">
        <f>J8*105%</f>
        <v>8246.7</v>
      </c>
      <c r="L8" s="21">
        <v>588107.52</v>
      </c>
      <c r="M8" s="44">
        <f>G8*K8</f>
        <v>617512.896</v>
      </c>
      <c r="N8" s="16" t="s">
        <v>27</v>
      </c>
      <c r="O8" s="16" t="s">
        <v>28</v>
      </c>
      <c r="P8" s="45"/>
    </row>
    <row r="9" s="3" customFormat="1" ht="21.95" customHeight="1" spans="1:16">
      <c r="A9" s="16">
        <v>2</v>
      </c>
      <c r="B9" s="17" t="s">
        <v>49</v>
      </c>
      <c r="C9" s="17" t="s">
        <v>52</v>
      </c>
      <c r="D9" s="18" t="s">
        <v>53</v>
      </c>
      <c r="E9" s="19" t="s">
        <v>45</v>
      </c>
      <c r="F9" s="19">
        <v>2.95</v>
      </c>
      <c r="G9" s="21">
        <v>74.23</v>
      </c>
      <c r="H9" s="21">
        <v>17.25</v>
      </c>
      <c r="I9" s="21">
        <v>56.98</v>
      </c>
      <c r="J9" s="21">
        <v>7854</v>
      </c>
      <c r="K9" s="43">
        <f>J9*105%</f>
        <v>8246.7</v>
      </c>
      <c r="L9" s="21">
        <v>583002.42</v>
      </c>
      <c r="M9" s="44">
        <f>G9*K9</f>
        <v>612152.541</v>
      </c>
      <c r="N9" s="16" t="s">
        <v>27</v>
      </c>
      <c r="O9" s="16" t="s">
        <v>28</v>
      </c>
      <c r="P9" s="45"/>
    </row>
    <row r="10" s="3" customFormat="1" ht="21.95" customHeight="1" spans="1:16">
      <c r="A10" s="16">
        <v>3</v>
      </c>
      <c r="B10" s="17" t="s">
        <v>49</v>
      </c>
      <c r="C10" s="17" t="s">
        <v>54</v>
      </c>
      <c r="D10" s="18" t="s">
        <v>55</v>
      </c>
      <c r="E10" s="19" t="s">
        <v>45</v>
      </c>
      <c r="F10" s="19">
        <v>2.95</v>
      </c>
      <c r="G10" s="21">
        <v>74.88</v>
      </c>
      <c r="H10" s="21">
        <v>17.4</v>
      </c>
      <c r="I10" s="21">
        <v>57.48</v>
      </c>
      <c r="J10" s="21">
        <v>7854</v>
      </c>
      <c r="K10" s="43">
        <f>J10*105%</f>
        <v>8246.7</v>
      </c>
      <c r="L10" s="21">
        <v>588107.52</v>
      </c>
      <c r="M10" s="44">
        <f>G10*K10</f>
        <v>617512.896</v>
      </c>
      <c r="N10" s="16" t="s">
        <v>27</v>
      </c>
      <c r="O10" s="16" t="s">
        <v>28</v>
      </c>
      <c r="P10" s="45"/>
    </row>
    <row r="11" s="3" customFormat="1" ht="21.95" customHeight="1" spans="1:16">
      <c r="A11" s="16">
        <v>4</v>
      </c>
      <c r="B11" s="17" t="s">
        <v>49</v>
      </c>
      <c r="C11" s="17" t="s">
        <v>56</v>
      </c>
      <c r="D11" s="18" t="s">
        <v>57</v>
      </c>
      <c r="E11" s="19" t="s">
        <v>45</v>
      </c>
      <c r="F11" s="19">
        <v>2.95</v>
      </c>
      <c r="G11" s="21">
        <v>74.88</v>
      </c>
      <c r="H11" s="21">
        <v>17.4</v>
      </c>
      <c r="I11" s="21">
        <v>57.48</v>
      </c>
      <c r="J11" s="21">
        <v>7854</v>
      </c>
      <c r="K11" s="43">
        <f>J11*105%</f>
        <v>8246.7</v>
      </c>
      <c r="L11" s="21">
        <v>588107.52</v>
      </c>
      <c r="M11" s="44">
        <f>G11*K11</f>
        <v>617512.896</v>
      </c>
      <c r="N11" s="16" t="s">
        <v>27</v>
      </c>
      <c r="O11" s="16" t="s">
        <v>28</v>
      </c>
      <c r="P11" s="45"/>
    </row>
    <row r="12" s="4" customFormat="1" ht="24.75" customHeight="1" spans="1:15">
      <c r="A12" s="22" t="s">
        <v>31</v>
      </c>
      <c r="B12" s="23" t="s">
        <v>32</v>
      </c>
      <c r="C12" s="24"/>
      <c r="D12" s="24"/>
      <c r="E12" s="24"/>
      <c r="F12" s="25"/>
      <c r="G12" s="26">
        <f>SUM(G8:G11)</f>
        <v>298.87</v>
      </c>
      <c r="H12" s="26">
        <f>SUM(H8:H11)</f>
        <v>69.45</v>
      </c>
      <c r="I12" s="26">
        <f>SUM(I8:I11)</f>
        <v>229.42</v>
      </c>
      <c r="J12" s="46">
        <f>AVERAGE(J8:J11)</f>
        <v>7854</v>
      </c>
      <c r="K12" s="47">
        <f>AVERAGE(K8:K11)</f>
        <v>8246.7</v>
      </c>
      <c r="L12" s="46"/>
      <c r="M12" s="22"/>
      <c r="N12" s="48"/>
      <c r="O12" s="48"/>
    </row>
    <row r="13" s="1" customFormat="1" ht="33.95" customHeight="1" spans="1:15">
      <c r="A13" s="27" t="s">
        <v>58</v>
      </c>
      <c r="B13" s="27"/>
      <c r="C13" s="27"/>
      <c r="D13" s="27"/>
      <c r="E13" s="27"/>
      <c r="F13" s="27"/>
      <c r="G13" s="27"/>
      <c r="H13" s="27"/>
      <c r="I13" s="27"/>
      <c r="J13" s="27"/>
      <c r="K13" s="49"/>
      <c r="L13" s="49"/>
      <c r="M13" s="27"/>
      <c r="N13" s="27"/>
      <c r="O13" s="27"/>
    </row>
    <row r="14" s="1" customFormat="1" ht="15.95" customHeight="1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50"/>
      <c r="L14" s="50"/>
      <c r="M14" s="28"/>
      <c r="N14" s="28"/>
      <c r="O14" s="37"/>
    </row>
    <row r="15" s="1" customFormat="1" spans="1:15">
      <c r="A15" s="29" t="s">
        <v>34</v>
      </c>
      <c r="B15" s="29"/>
      <c r="C15" s="29"/>
      <c r="D15" s="29"/>
      <c r="E15" s="29"/>
      <c r="F15" s="29"/>
      <c r="G15" s="29"/>
      <c r="H15" s="29"/>
      <c r="I15" s="29"/>
      <c r="J15" s="29"/>
      <c r="K15" s="51"/>
      <c r="L15" s="51"/>
      <c r="M15" s="52"/>
      <c r="N15" s="29"/>
      <c r="O15" s="10"/>
    </row>
    <row r="16" s="1" customFormat="1" ht="33" customHeight="1" spans="1:15">
      <c r="A16" s="30" t="s">
        <v>35</v>
      </c>
      <c r="B16" s="30"/>
      <c r="C16" s="30"/>
      <c r="D16" s="30"/>
      <c r="E16" s="30"/>
      <c r="F16" s="30"/>
      <c r="G16" s="30"/>
      <c r="H16" s="30"/>
      <c r="I16" s="30"/>
      <c r="J16" s="30"/>
      <c r="K16" s="53"/>
      <c r="L16" s="53"/>
      <c r="M16" s="54"/>
      <c r="N16" s="30"/>
      <c r="O16" s="10"/>
    </row>
    <row r="17" spans="1:1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55"/>
      <c r="L17" s="55"/>
      <c r="M17" s="56"/>
      <c r="N17" s="31"/>
    </row>
    <row r="18" ht="18.75" spans="1:15">
      <c r="A18" s="32" t="s">
        <v>36</v>
      </c>
      <c r="B18" s="32"/>
      <c r="D18" s="33"/>
      <c r="E18" s="33"/>
      <c r="F18" s="33"/>
      <c r="G18" s="33"/>
      <c r="H18" s="33"/>
      <c r="I18" s="33"/>
      <c r="J18" s="33"/>
      <c r="K18" s="57"/>
      <c r="L18" s="57"/>
      <c r="M18" s="58"/>
      <c r="N18" s="33"/>
      <c r="O18" s="33"/>
    </row>
    <row r="19" ht="18.75" spans="2:15">
      <c r="B19" s="33"/>
      <c r="C19" s="33"/>
      <c r="D19" s="33"/>
      <c r="E19" s="33"/>
      <c r="F19" s="33"/>
      <c r="G19" s="33"/>
      <c r="H19" s="33"/>
      <c r="I19" s="33"/>
      <c r="J19" s="33"/>
      <c r="K19" s="59"/>
      <c r="L19" s="59"/>
      <c r="M19" s="58"/>
      <c r="N19" s="33"/>
      <c r="O19" s="33"/>
    </row>
    <row r="20" ht="18.75" spans="1:15">
      <c r="A20" s="32" t="s">
        <v>37</v>
      </c>
      <c r="B20" s="32"/>
      <c r="C20" s="32"/>
      <c r="D20" s="32"/>
      <c r="E20" s="32"/>
      <c r="F20" s="32"/>
      <c r="H20" s="33"/>
      <c r="I20" s="33"/>
      <c r="J20" s="33"/>
      <c r="K20" s="57"/>
      <c r="L20" s="57"/>
      <c r="M20" s="58"/>
      <c r="O20" s="33"/>
    </row>
  </sheetData>
  <autoFilter ref="A7:N13">
    <extLst/>
  </autoFilter>
  <mergeCells count="12">
    <mergeCell ref="B2:O2"/>
    <mergeCell ref="K4:O4"/>
    <mergeCell ref="K5:O5"/>
    <mergeCell ref="A6:H6"/>
    <mergeCell ref="K6:O6"/>
    <mergeCell ref="B12:F12"/>
    <mergeCell ref="A13:O13"/>
    <mergeCell ref="A14:O14"/>
    <mergeCell ref="A15:N15"/>
    <mergeCell ref="A16:N16"/>
    <mergeCell ref="A18:B18"/>
    <mergeCell ref="A20:F20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4"/>
  <sheetViews>
    <sheetView workbookViewId="0">
      <pane ySplit="7" topLeftCell="A8" activePane="bottomLeft" state="frozen"/>
      <selection/>
      <selection pane="bottomLeft" activeCell="A6" sqref="$A6:$XFD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5">
      <c r="A8" s="16">
        <v>1</v>
      </c>
      <c r="B8" s="17" t="s">
        <v>59</v>
      </c>
      <c r="C8" s="17" t="s">
        <v>43</v>
      </c>
      <c r="D8" s="18" t="s">
        <v>44</v>
      </c>
      <c r="E8" s="62" t="s">
        <v>26</v>
      </c>
      <c r="F8" s="19">
        <v>2.95</v>
      </c>
      <c r="G8" s="21">
        <v>96.08</v>
      </c>
      <c r="H8" s="21">
        <v>17.91</v>
      </c>
      <c r="I8" s="21">
        <v>78.17</v>
      </c>
      <c r="J8" s="21">
        <v>8100</v>
      </c>
      <c r="K8" s="43">
        <f t="shared" ref="K8:K26" si="0">J8*105%</f>
        <v>8505</v>
      </c>
      <c r="L8" s="21">
        <v>778248</v>
      </c>
      <c r="M8" s="44">
        <f t="shared" ref="M8:M26" si="1">G8*K8</f>
        <v>817160.4</v>
      </c>
      <c r="N8" s="16" t="s">
        <v>27</v>
      </c>
      <c r="O8" s="16" t="s">
        <v>28</v>
      </c>
    </row>
    <row r="9" s="3" customFormat="1" ht="21.95" customHeight="1" spans="1:15">
      <c r="A9" s="16">
        <v>2</v>
      </c>
      <c r="B9" s="17" t="s">
        <v>59</v>
      </c>
      <c r="C9" s="17" t="s">
        <v>60</v>
      </c>
      <c r="D9" s="18" t="s">
        <v>44</v>
      </c>
      <c r="E9" s="62" t="s">
        <v>26</v>
      </c>
      <c r="F9" s="19">
        <v>2.95</v>
      </c>
      <c r="G9" s="21">
        <v>96.08</v>
      </c>
      <c r="H9" s="21">
        <v>17.91</v>
      </c>
      <c r="I9" s="21">
        <v>78.17</v>
      </c>
      <c r="J9" s="21">
        <v>8100</v>
      </c>
      <c r="K9" s="43">
        <f t="shared" si="0"/>
        <v>8505</v>
      </c>
      <c r="L9" s="21">
        <v>778248</v>
      </c>
      <c r="M9" s="44">
        <f t="shared" si="1"/>
        <v>817160.4</v>
      </c>
      <c r="N9" s="16" t="s">
        <v>27</v>
      </c>
      <c r="O9" s="16" t="s">
        <v>28</v>
      </c>
    </row>
    <row r="10" s="3" customFormat="1" ht="21.95" customHeight="1" spans="1:15">
      <c r="A10" s="16">
        <v>3</v>
      </c>
      <c r="B10" s="17" t="s">
        <v>59</v>
      </c>
      <c r="C10" s="17" t="s">
        <v>61</v>
      </c>
      <c r="D10" s="18" t="s">
        <v>62</v>
      </c>
      <c r="E10" s="62" t="s">
        <v>26</v>
      </c>
      <c r="F10" s="19">
        <v>2.95</v>
      </c>
      <c r="G10" s="21">
        <v>96.08</v>
      </c>
      <c r="H10" s="21">
        <v>17.91</v>
      </c>
      <c r="I10" s="21">
        <v>78.17</v>
      </c>
      <c r="J10" s="21">
        <v>8100</v>
      </c>
      <c r="K10" s="43">
        <f t="shared" si="0"/>
        <v>8505</v>
      </c>
      <c r="L10" s="21">
        <v>778248</v>
      </c>
      <c r="M10" s="44">
        <f t="shared" si="1"/>
        <v>817160.4</v>
      </c>
      <c r="N10" s="16" t="s">
        <v>27</v>
      </c>
      <c r="O10" s="16" t="s">
        <v>28</v>
      </c>
    </row>
    <row r="11" s="3" customFormat="1" ht="21.95" customHeight="1" spans="1:15">
      <c r="A11" s="16">
        <v>4</v>
      </c>
      <c r="B11" s="17" t="s">
        <v>59</v>
      </c>
      <c r="C11" s="17" t="s">
        <v>63</v>
      </c>
      <c r="D11" s="18" t="s">
        <v>62</v>
      </c>
      <c r="E11" s="62" t="s">
        <v>26</v>
      </c>
      <c r="F11" s="19">
        <v>2.95</v>
      </c>
      <c r="G11" s="21">
        <v>96.08</v>
      </c>
      <c r="H11" s="21">
        <v>17.91</v>
      </c>
      <c r="I11" s="21">
        <v>78.17</v>
      </c>
      <c r="J11" s="21">
        <v>8100</v>
      </c>
      <c r="K11" s="43">
        <f t="shared" si="0"/>
        <v>8505</v>
      </c>
      <c r="L11" s="21">
        <v>778248</v>
      </c>
      <c r="M11" s="44">
        <f t="shared" si="1"/>
        <v>817160.4</v>
      </c>
      <c r="N11" s="16" t="s">
        <v>27</v>
      </c>
      <c r="O11" s="16" t="s">
        <v>28</v>
      </c>
    </row>
    <row r="12" s="3" customFormat="1" ht="21.95" customHeight="1" spans="1:15">
      <c r="A12" s="16">
        <v>5</v>
      </c>
      <c r="B12" s="17" t="s">
        <v>59</v>
      </c>
      <c r="C12" s="17" t="s">
        <v>64</v>
      </c>
      <c r="D12" s="18" t="s">
        <v>65</v>
      </c>
      <c r="E12" s="62" t="s">
        <v>26</v>
      </c>
      <c r="F12" s="19">
        <v>2.95</v>
      </c>
      <c r="G12" s="21">
        <v>96.08</v>
      </c>
      <c r="H12" s="21">
        <v>17.91</v>
      </c>
      <c r="I12" s="21">
        <v>78.17</v>
      </c>
      <c r="J12" s="21">
        <v>8200</v>
      </c>
      <c r="K12" s="43">
        <f t="shared" si="0"/>
        <v>8610</v>
      </c>
      <c r="L12" s="21">
        <v>787856</v>
      </c>
      <c r="M12" s="44">
        <f t="shared" si="1"/>
        <v>827248.8</v>
      </c>
      <c r="N12" s="16" t="s">
        <v>27</v>
      </c>
      <c r="O12" s="16" t="s">
        <v>28</v>
      </c>
    </row>
    <row r="13" s="3" customFormat="1" ht="21.95" customHeight="1" spans="1:15">
      <c r="A13" s="16">
        <v>6</v>
      </c>
      <c r="B13" s="17" t="s">
        <v>59</v>
      </c>
      <c r="C13" s="17" t="s">
        <v>66</v>
      </c>
      <c r="D13" s="18" t="s">
        <v>65</v>
      </c>
      <c r="E13" s="62" t="s">
        <v>26</v>
      </c>
      <c r="F13" s="19">
        <v>2.95</v>
      </c>
      <c r="G13" s="21">
        <v>96.08</v>
      </c>
      <c r="H13" s="21">
        <v>17.91</v>
      </c>
      <c r="I13" s="21">
        <v>78.17</v>
      </c>
      <c r="J13" s="21">
        <v>8200</v>
      </c>
      <c r="K13" s="43">
        <f t="shared" si="0"/>
        <v>8610</v>
      </c>
      <c r="L13" s="21">
        <v>787856</v>
      </c>
      <c r="M13" s="44">
        <f t="shared" si="1"/>
        <v>827248.8</v>
      </c>
      <c r="N13" s="16" t="s">
        <v>27</v>
      </c>
      <c r="O13" s="16" t="s">
        <v>28</v>
      </c>
    </row>
    <row r="14" s="3" customFormat="1" ht="21.95" customHeight="1" spans="1:15">
      <c r="A14" s="16">
        <v>7</v>
      </c>
      <c r="B14" s="17" t="s">
        <v>59</v>
      </c>
      <c r="C14" s="17" t="s">
        <v>39</v>
      </c>
      <c r="D14" s="18" t="s">
        <v>25</v>
      </c>
      <c r="E14" s="62" t="s">
        <v>26</v>
      </c>
      <c r="F14" s="19">
        <v>2.95</v>
      </c>
      <c r="G14" s="21">
        <v>96.08</v>
      </c>
      <c r="H14" s="21">
        <v>17.91</v>
      </c>
      <c r="I14" s="21">
        <v>78.17</v>
      </c>
      <c r="J14" s="21">
        <v>8200</v>
      </c>
      <c r="K14" s="43">
        <f t="shared" si="0"/>
        <v>8610</v>
      </c>
      <c r="L14" s="21">
        <v>787856</v>
      </c>
      <c r="M14" s="44">
        <f t="shared" si="1"/>
        <v>827248.8</v>
      </c>
      <c r="N14" s="16" t="s">
        <v>27</v>
      </c>
      <c r="O14" s="16" t="s">
        <v>28</v>
      </c>
    </row>
    <row r="15" s="3" customFormat="1" ht="21.95" customHeight="1" spans="1:15">
      <c r="A15" s="16">
        <v>8</v>
      </c>
      <c r="B15" s="17" t="s">
        <v>59</v>
      </c>
      <c r="C15" s="17" t="s">
        <v>40</v>
      </c>
      <c r="D15" s="18" t="s">
        <v>25</v>
      </c>
      <c r="E15" s="62" t="s">
        <v>26</v>
      </c>
      <c r="F15" s="19">
        <v>2.95</v>
      </c>
      <c r="G15" s="21">
        <v>96.08</v>
      </c>
      <c r="H15" s="21">
        <v>17.91</v>
      </c>
      <c r="I15" s="21">
        <v>78.17</v>
      </c>
      <c r="J15" s="21">
        <v>8200</v>
      </c>
      <c r="K15" s="43">
        <f t="shared" si="0"/>
        <v>8610</v>
      </c>
      <c r="L15" s="21">
        <v>787856</v>
      </c>
      <c r="M15" s="44">
        <f t="shared" si="1"/>
        <v>827248.8</v>
      </c>
      <c r="N15" s="16" t="s">
        <v>27</v>
      </c>
      <c r="O15" s="16" t="s">
        <v>28</v>
      </c>
    </row>
    <row r="16" s="4" customFormat="1" ht="24.75" customHeight="1" spans="1:15">
      <c r="A16" s="22" t="s">
        <v>31</v>
      </c>
      <c r="B16" s="23" t="s">
        <v>32</v>
      </c>
      <c r="C16" s="24"/>
      <c r="D16" s="24"/>
      <c r="E16" s="24"/>
      <c r="F16" s="25"/>
      <c r="G16" s="26">
        <f>SUM(G8:G15)</f>
        <v>768.64</v>
      </c>
      <c r="H16" s="26">
        <f>SUM(H8:H15)</f>
        <v>143.28</v>
      </c>
      <c r="I16" s="26">
        <f>SUM(I8:I15)</f>
        <v>625.36</v>
      </c>
      <c r="J16" s="46">
        <f>AVERAGE(J8:J15)</f>
        <v>8150</v>
      </c>
      <c r="K16" s="47">
        <f>AVERAGE(K8:K15)</f>
        <v>8557.5</v>
      </c>
      <c r="L16" s="46"/>
      <c r="M16" s="22"/>
      <c r="N16" s="48"/>
      <c r="O16" s="48"/>
    </row>
    <row r="17" s="1" customFormat="1" ht="33.95" customHeight="1" spans="1:15">
      <c r="A17" s="27" t="s">
        <v>67</v>
      </c>
      <c r="B17" s="27"/>
      <c r="C17" s="27"/>
      <c r="D17" s="27"/>
      <c r="E17" s="27"/>
      <c r="F17" s="27"/>
      <c r="G17" s="27"/>
      <c r="H17" s="27"/>
      <c r="I17" s="27"/>
      <c r="J17" s="27"/>
      <c r="K17" s="49"/>
      <c r="L17" s="49"/>
      <c r="M17" s="27"/>
      <c r="N17" s="27"/>
      <c r="O17" s="27"/>
    </row>
    <row r="18" s="1" customFormat="1" ht="15.95" customHeight="1" spans="1: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50"/>
      <c r="L18" s="50"/>
      <c r="M18" s="28"/>
      <c r="N18" s="28"/>
      <c r="O18" s="37"/>
    </row>
    <row r="19" s="1" customFormat="1" spans="1:15">
      <c r="A19" s="29" t="s">
        <v>34</v>
      </c>
      <c r="B19" s="29"/>
      <c r="C19" s="29"/>
      <c r="D19" s="29"/>
      <c r="E19" s="29"/>
      <c r="F19" s="29"/>
      <c r="G19" s="29"/>
      <c r="H19" s="29"/>
      <c r="I19" s="29"/>
      <c r="J19" s="29"/>
      <c r="K19" s="51"/>
      <c r="L19" s="51"/>
      <c r="M19" s="52"/>
      <c r="N19" s="29"/>
      <c r="O19" s="10"/>
    </row>
    <row r="20" s="1" customFormat="1" ht="33" customHeight="1" spans="1:15">
      <c r="A20" s="30" t="s">
        <v>35</v>
      </c>
      <c r="B20" s="30"/>
      <c r="C20" s="30"/>
      <c r="D20" s="30"/>
      <c r="E20" s="30"/>
      <c r="F20" s="30"/>
      <c r="G20" s="30"/>
      <c r="H20" s="30"/>
      <c r="I20" s="30"/>
      <c r="J20" s="30"/>
      <c r="K20" s="53"/>
      <c r="L20" s="53"/>
      <c r="M20" s="54"/>
      <c r="N20" s="30"/>
      <c r="O20" s="10"/>
    </row>
    <row r="21" spans="1:1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55"/>
      <c r="L21" s="55"/>
      <c r="M21" s="56"/>
      <c r="N21" s="31"/>
    </row>
    <row r="22" ht="18.75" spans="1:15">
      <c r="A22" s="32" t="s">
        <v>36</v>
      </c>
      <c r="B22" s="32"/>
      <c r="D22" s="33"/>
      <c r="E22" s="33"/>
      <c r="F22" s="33"/>
      <c r="G22" s="33"/>
      <c r="H22" s="33"/>
      <c r="I22" s="33"/>
      <c r="J22" s="33"/>
      <c r="K22" s="57"/>
      <c r="L22" s="57"/>
      <c r="M22" s="58"/>
      <c r="N22" s="33"/>
      <c r="O22" s="33"/>
    </row>
    <row r="23" ht="18.75" spans="2:15">
      <c r="B23" s="33"/>
      <c r="C23" s="33"/>
      <c r="D23" s="33"/>
      <c r="E23" s="33"/>
      <c r="F23" s="33"/>
      <c r="G23" s="33"/>
      <c r="H23" s="33"/>
      <c r="I23" s="33"/>
      <c r="J23" s="33"/>
      <c r="K23" s="59"/>
      <c r="L23" s="59"/>
      <c r="M23" s="58"/>
      <c r="N23" s="33"/>
      <c r="O23" s="33"/>
    </row>
    <row r="24" ht="18.75" spans="1:15">
      <c r="A24" s="32" t="s">
        <v>37</v>
      </c>
      <c r="B24" s="32"/>
      <c r="C24" s="32"/>
      <c r="D24" s="32"/>
      <c r="E24" s="32"/>
      <c r="F24" s="32"/>
      <c r="H24" s="33"/>
      <c r="I24" s="33"/>
      <c r="J24" s="33"/>
      <c r="K24" s="57"/>
      <c r="L24" s="57"/>
      <c r="M24" s="58"/>
      <c r="O24" s="33"/>
    </row>
  </sheetData>
  <autoFilter ref="A7:N17">
    <extLst/>
  </autoFilter>
  <mergeCells count="12">
    <mergeCell ref="B2:O2"/>
    <mergeCell ref="K4:O4"/>
    <mergeCell ref="K5:O5"/>
    <mergeCell ref="A6:H6"/>
    <mergeCell ref="K6:O6"/>
    <mergeCell ref="B16:F16"/>
    <mergeCell ref="A17:O17"/>
    <mergeCell ref="A18:O18"/>
    <mergeCell ref="A19:N19"/>
    <mergeCell ref="A20:N20"/>
    <mergeCell ref="A22:B22"/>
    <mergeCell ref="A24:F24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3" man="1"/>
  </colBreaks>
  <ignoredErrors>
    <ignoredError sqref="D8:D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8"/>
  <sheetViews>
    <sheetView workbookViewId="0">
      <pane ySplit="7" topLeftCell="A8" activePane="bottomLeft" state="frozen"/>
      <selection/>
      <selection pane="bottomLeft" activeCell="A6" sqref="$A6:$XFD6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21" t="s">
        <v>68</v>
      </c>
      <c r="C8" s="17" t="s">
        <v>60</v>
      </c>
      <c r="D8" s="18" t="s">
        <v>44</v>
      </c>
      <c r="E8" s="19" t="s">
        <v>69</v>
      </c>
      <c r="F8" s="20">
        <v>2.95</v>
      </c>
      <c r="G8" s="60">
        <v>54.08</v>
      </c>
      <c r="H8" s="21">
        <v>12.61</v>
      </c>
      <c r="I8" s="61">
        <v>41.47</v>
      </c>
      <c r="J8" s="21">
        <v>8000</v>
      </c>
      <c r="K8" s="43">
        <f>J8*105%</f>
        <v>8400</v>
      </c>
      <c r="L8" s="21">
        <v>432640</v>
      </c>
      <c r="M8" s="44">
        <f>G8*K8</f>
        <v>454272</v>
      </c>
      <c r="N8" s="16" t="s">
        <v>27</v>
      </c>
      <c r="O8" s="16" t="s">
        <v>28</v>
      </c>
      <c r="P8" s="45"/>
    </row>
    <row r="9" s="3" customFormat="1" ht="21.95" customHeight="1" spans="1:16">
      <c r="A9" s="16">
        <v>2</v>
      </c>
      <c r="B9" s="21" t="s">
        <v>68</v>
      </c>
      <c r="C9" s="17" t="s">
        <v>70</v>
      </c>
      <c r="D9" s="18" t="s">
        <v>44</v>
      </c>
      <c r="E9" s="19" t="s">
        <v>69</v>
      </c>
      <c r="F9" s="20">
        <v>2.95</v>
      </c>
      <c r="G9" s="60">
        <v>54.08</v>
      </c>
      <c r="H9" s="21">
        <v>12.61</v>
      </c>
      <c r="I9" s="61">
        <v>41.47</v>
      </c>
      <c r="J9" s="21">
        <v>8000</v>
      </c>
      <c r="K9" s="43">
        <f>J9*105%</f>
        <v>8400</v>
      </c>
      <c r="L9" s="21">
        <v>432640</v>
      </c>
      <c r="M9" s="44">
        <f>G9*K9</f>
        <v>454272</v>
      </c>
      <c r="N9" s="16" t="s">
        <v>27</v>
      </c>
      <c r="O9" s="16" t="s">
        <v>28</v>
      </c>
      <c r="P9" s="45"/>
    </row>
    <row r="10" s="4" customFormat="1" ht="24.75" customHeight="1" spans="1:15">
      <c r="A10" s="22" t="s">
        <v>31</v>
      </c>
      <c r="B10" s="23" t="s">
        <v>32</v>
      </c>
      <c r="C10" s="24"/>
      <c r="D10" s="24"/>
      <c r="E10" s="24"/>
      <c r="F10" s="25"/>
      <c r="G10" s="26">
        <f>SUM(G8:G9)</f>
        <v>108.16</v>
      </c>
      <c r="H10" s="26">
        <f>SUM(H8:H9)</f>
        <v>25.22</v>
      </c>
      <c r="I10" s="26">
        <f>SUM(I8:I9)</f>
        <v>82.94</v>
      </c>
      <c r="J10" s="46">
        <f>AVERAGE(J8:J9)</f>
        <v>8000</v>
      </c>
      <c r="K10" s="47">
        <f>AVERAGE(K8:K9)</f>
        <v>8400</v>
      </c>
      <c r="L10" s="46"/>
      <c r="M10" s="22"/>
      <c r="N10" s="48"/>
      <c r="O10" s="48"/>
    </row>
    <row r="11" s="1" customFormat="1" ht="33.95" customHeight="1" spans="1:15">
      <c r="A11" s="27" t="s">
        <v>71</v>
      </c>
      <c r="B11" s="27"/>
      <c r="C11" s="27"/>
      <c r="D11" s="27"/>
      <c r="E11" s="27"/>
      <c r="F11" s="27"/>
      <c r="G11" s="27"/>
      <c r="H11" s="27"/>
      <c r="I11" s="27"/>
      <c r="J11" s="27"/>
      <c r="K11" s="49"/>
      <c r="L11" s="49"/>
      <c r="M11" s="27"/>
      <c r="N11" s="27"/>
      <c r="O11" s="27"/>
    </row>
    <row r="12" s="1" customFormat="1" ht="15.95" customHeight="1" spans="1: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50"/>
      <c r="L12" s="50"/>
      <c r="M12" s="28"/>
      <c r="N12" s="28"/>
      <c r="O12" s="37"/>
    </row>
    <row r="13" s="1" customFormat="1" spans="1:15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51"/>
      <c r="L13" s="51"/>
      <c r="M13" s="52"/>
      <c r="N13" s="29"/>
      <c r="O13" s="10"/>
    </row>
    <row r="14" s="1" customFormat="1" ht="33" customHeight="1" spans="1:15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53"/>
      <c r="L14" s="53"/>
      <c r="M14" s="54"/>
      <c r="N14" s="30"/>
      <c r="O14" s="10"/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5"/>
      <c r="L15" s="55"/>
      <c r="M15" s="56"/>
      <c r="N15" s="31"/>
    </row>
    <row r="16" ht="18.75" spans="1:15">
      <c r="A16" s="32" t="s">
        <v>36</v>
      </c>
      <c r="B16" s="32"/>
      <c r="D16" s="33"/>
      <c r="E16" s="33"/>
      <c r="F16" s="33"/>
      <c r="G16" s="33"/>
      <c r="H16" s="33"/>
      <c r="I16" s="33"/>
      <c r="J16" s="33"/>
      <c r="K16" s="57"/>
      <c r="L16" s="57"/>
      <c r="M16" s="58"/>
      <c r="N16" s="33"/>
      <c r="O16" s="33"/>
    </row>
    <row r="17" ht="18.75" spans="2:15">
      <c r="B17" s="33"/>
      <c r="C17" s="33"/>
      <c r="D17" s="33"/>
      <c r="E17" s="33"/>
      <c r="F17" s="33"/>
      <c r="G17" s="33"/>
      <c r="H17" s="33"/>
      <c r="I17" s="33"/>
      <c r="J17" s="33"/>
      <c r="K17" s="59"/>
      <c r="L17" s="59"/>
      <c r="M17" s="58"/>
      <c r="N17" s="33"/>
      <c r="O17" s="33"/>
    </row>
    <row r="18" ht="18.75" spans="1:15">
      <c r="A18" s="32" t="s">
        <v>37</v>
      </c>
      <c r="B18" s="32"/>
      <c r="C18" s="32"/>
      <c r="D18" s="32"/>
      <c r="E18" s="32"/>
      <c r="F18" s="32"/>
      <c r="H18" s="33"/>
      <c r="I18" s="33"/>
      <c r="J18" s="33"/>
      <c r="K18" s="57"/>
      <c r="L18" s="57"/>
      <c r="M18" s="58"/>
      <c r="O18" s="33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  <ignoredErrors>
    <ignoredError sqref="D8:D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5"/>
  <sheetViews>
    <sheetView tabSelected="1" workbookViewId="0">
      <pane ySplit="7" topLeftCell="A8" activePane="bottomLeft" state="frozen"/>
      <selection/>
      <selection pane="bottomLeft" activeCell="P1" sqref="P1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4"/>
      <c r="L2" s="34"/>
      <c r="M2" s="35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6" t="s">
        <v>3</v>
      </c>
      <c r="L4" s="36"/>
      <c r="M4" s="37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9">
        <v>45113</v>
      </c>
      <c r="L6" s="39"/>
      <c r="M6" s="40"/>
      <c r="N6" s="39"/>
      <c r="O6" s="39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1" t="s">
        <v>18</v>
      </c>
      <c r="L7" s="42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16">
      <c r="A8" s="16">
        <v>1</v>
      </c>
      <c r="B8" s="17" t="s">
        <v>72</v>
      </c>
      <c r="C8" s="17" t="s">
        <v>66</v>
      </c>
      <c r="D8" s="18" t="s">
        <v>65</v>
      </c>
      <c r="E8" s="19" t="s">
        <v>69</v>
      </c>
      <c r="F8" s="20">
        <v>2.95</v>
      </c>
      <c r="G8" s="21">
        <v>54.06</v>
      </c>
      <c r="H8" s="21">
        <v>12.59</v>
      </c>
      <c r="I8" s="21">
        <v>41.47</v>
      </c>
      <c r="J8" s="21">
        <v>7650</v>
      </c>
      <c r="K8" s="43">
        <f t="shared" ref="K8:K16" si="0">J8*105%</f>
        <v>8032.5</v>
      </c>
      <c r="L8" s="21">
        <v>413559</v>
      </c>
      <c r="M8" s="44">
        <f t="shared" ref="M8:M16" si="1">G8*K8</f>
        <v>434236.95</v>
      </c>
      <c r="N8" s="16" t="s">
        <v>27</v>
      </c>
      <c r="O8" s="16" t="s">
        <v>28</v>
      </c>
      <c r="P8" s="45"/>
    </row>
    <row r="9" s="3" customFormat="1" ht="21.95" customHeight="1" spans="1:16">
      <c r="A9" s="16">
        <v>2</v>
      </c>
      <c r="B9" s="17" t="s">
        <v>72</v>
      </c>
      <c r="C9" s="17" t="s">
        <v>73</v>
      </c>
      <c r="D9" s="18" t="s">
        <v>65</v>
      </c>
      <c r="E9" s="19" t="s">
        <v>69</v>
      </c>
      <c r="F9" s="20">
        <v>2.95</v>
      </c>
      <c r="G9" s="21">
        <v>54.06</v>
      </c>
      <c r="H9" s="21">
        <v>12.59</v>
      </c>
      <c r="I9" s="21">
        <v>41.47</v>
      </c>
      <c r="J9" s="21">
        <v>7650</v>
      </c>
      <c r="K9" s="43">
        <f t="shared" si="0"/>
        <v>8032.5</v>
      </c>
      <c r="L9" s="21">
        <v>413559</v>
      </c>
      <c r="M9" s="44">
        <f t="shared" si="1"/>
        <v>434236.95</v>
      </c>
      <c r="N9" s="16" t="s">
        <v>27</v>
      </c>
      <c r="O9" s="16" t="s">
        <v>28</v>
      </c>
      <c r="P9" s="45"/>
    </row>
    <row r="10" s="3" customFormat="1" ht="21.95" customHeight="1" spans="1:16">
      <c r="A10" s="16">
        <v>3</v>
      </c>
      <c r="B10" s="17" t="s">
        <v>72</v>
      </c>
      <c r="C10" s="17" t="s">
        <v>74</v>
      </c>
      <c r="D10" s="18" t="s">
        <v>65</v>
      </c>
      <c r="E10" s="19" t="s">
        <v>69</v>
      </c>
      <c r="F10" s="20">
        <v>2.95</v>
      </c>
      <c r="G10" s="21">
        <v>55.62</v>
      </c>
      <c r="H10" s="21">
        <v>12.95</v>
      </c>
      <c r="I10" s="21">
        <v>42.67</v>
      </c>
      <c r="J10" s="21">
        <v>7735</v>
      </c>
      <c r="K10" s="43">
        <f t="shared" si="0"/>
        <v>8121.75</v>
      </c>
      <c r="L10" s="21">
        <v>430220.7</v>
      </c>
      <c r="M10" s="44">
        <f t="shared" si="1"/>
        <v>451731.735</v>
      </c>
      <c r="N10" s="16" t="s">
        <v>27</v>
      </c>
      <c r="O10" s="16" t="s">
        <v>28</v>
      </c>
      <c r="P10" s="45"/>
    </row>
    <row r="11" s="3" customFormat="1" ht="21.95" customHeight="1" spans="1:16">
      <c r="A11" s="16">
        <v>4</v>
      </c>
      <c r="B11" s="17" t="s">
        <v>72</v>
      </c>
      <c r="C11" s="17" t="s">
        <v>75</v>
      </c>
      <c r="D11" s="18" t="s">
        <v>25</v>
      </c>
      <c r="E11" s="19" t="s">
        <v>69</v>
      </c>
      <c r="F11" s="20">
        <v>2.95</v>
      </c>
      <c r="G11" s="21">
        <v>55.62</v>
      </c>
      <c r="H11" s="21">
        <v>12.95</v>
      </c>
      <c r="I11" s="21">
        <v>42.67</v>
      </c>
      <c r="J11" s="21">
        <v>7735</v>
      </c>
      <c r="K11" s="43">
        <f t="shared" si="0"/>
        <v>8121.75</v>
      </c>
      <c r="L11" s="21">
        <v>430220.7</v>
      </c>
      <c r="M11" s="44">
        <f t="shared" si="1"/>
        <v>451731.735</v>
      </c>
      <c r="N11" s="16" t="s">
        <v>27</v>
      </c>
      <c r="O11" s="16" t="s">
        <v>28</v>
      </c>
      <c r="P11" s="45"/>
    </row>
    <row r="12" s="3" customFormat="1" ht="21.95" customHeight="1" spans="1:16">
      <c r="A12" s="16">
        <v>5</v>
      </c>
      <c r="B12" s="17" t="s">
        <v>72</v>
      </c>
      <c r="C12" s="17" t="s">
        <v>76</v>
      </c>
      <c r="D12" s="18" t="s">
        <v>51</v>
      </c>
      <c r="E12" s="19" t="s">
        <v>69</v>
      </c>
      <c r="F12" s="19">
        <v>2.95</v>
      </c>
      <c r="G12" s="21">
        <v>54.06</v>
      </c>
      <c r="H12" s="21">
        <v>12.59</v>
      </c>
      <c r="I12" s="21">
        <v>41.47</v>
      </c>
      <c r="J12" s="21">
        <v>7735</v>
      </c>
      <c r="K12" s="43">
        <f t="shared" si="0"/>
        <v>8121.75</v>
      </c>
      <c r="L12" s="21">
        <v>418154.1</v>
      </c>
      <c r="M12" s="44">
        <f t="shared" si="1"/>
        <v>439061.805</v>
      </c>
      <c r="N12" s="16" t="s">
        <v>27</v>
      </c>
      <c r="O12" s="16" t="s">
        <v>28</v>
      </c>
      <c r="P12" s="45"/>
    </row>
    <row r="13" s="3" customFormat="1" ht="21.95" customHeight="1" spans="1:16">
      <c r="A13" s="16">
        <v>6</v>
      </c>
      <c r="B13" s="17" t="s">
        <v>72</v>
      </c>
      <c r="C13" s="17" t="s">
        <v>77</v>
      </c>
      <c r="D13" s="18" t="s">
        <v>53</v>
      </c>
      <c r="E13" s="19" t="s">
        <v>69</v>
      </c>
      <c r="F13" s="19">
        <v>2.95</v>
      </c>
      <c r="G13" s="21">
        <v>54.06</v>
      </c>
      <c r="H13" s="21">
        <v>12.59</v>
      </c>
      <c r="I13" s="21">
        <v>41.47</v>
      </c>
      <c r="J13" s="21">
        <v>7735</v>
      </c>
      <c r="K13" s="43">
        <f t="shared" si="0"/>
        <v>8121.75</v>
      </c>
      <c r="L13" s="21">
        <v>418154.1</v>
      </c>
      <c r="M13" s="44">
        <f t="shared" si="1"/>
        <v>439061.805</v>
      </c>
      <c r="N13" s="16" t="s">
        <v>27</v>
      </c>
      <c r="O13" s="16" t="s">
        <v>28</v>
      </c>
      <c r="P13" s="45"/>
    </row>
    <row r="14" s="3" customFormat="1" ht="21.95" customHeight="1" spans="1:16">
      <c r="A14" s="16">
        <v>7</v>
      </c>
      <c r="B14" s="17" t="s">
        <v>72</v>
      </c>
      <c r="C14" s="17" t="s">
        <v>78</v>
      </c>
      <c r="D14" s="18" t="s">
        <v>55</v>
      </c>
      <c r="E14" s="19" t="s">
        <v>69</v>
      </c>
      <c r="F14" s="19">
        <v>2.95</v>
      </c>
      <c r="G14" s="21">
        <v>54.06</v>
      </c>
      <c r="H14" s="21">
        <v>12.59</v>
      </c>
      <c r="I14" s="21">
        <v>41.47</v>
      </c>
      <c r="J14" s="21">
        <v>7820</v>
      </c>
      <c r="K14" s="43">
        <f t="shared" si="0"/>
        <v>8211</v>
      </c>
      <c r="L14" s="21">
        <v>422749.2</v>
      </c>
      <c r="M14" s="44">
        <f t="shared" si="1"/>
        <v>443886.66</v>
      </c>
      <c r="N14" s="16" t="s">
        <v>27</v>
      </c>
      <c r="O14" s="16" t="s">
        <v>28</v>
      </c>
      <c r="P14" s="45"/>
    </row>
    <row r="15" s="3" customFormat="1" ht="21.95" customHeight="1" spans="1:16">
      <c r="A15" s="16">
        <v>8</v>
      </c>
      <c r="B15" s="17" t="s">
        <v>72</v>
      </c>
      <c r="C15" s="17" t="s">
        <v>79</v>
      </c>
      <c r="D15" s="18" t="s">
        <v>57</v>
      </c>
      <c r="E15" s="19" t="s">
        <v>69</v>
      </c>
      <c r="F15" s="19">
        <v>2.95</v>
      </c>
      <c r="G15" s="21">
        <v>54.06</v>
      </c>
      <c r="H15" s="21">
        <v>12.59</v>
      </c>
      <c r="I15" s="21">
        <v>41.47</v>
      </c>
      <c r="J15" s="21">
        <v>7820</v>
      </c>
      <c r="K15" s="43">
        <f t="shared" si="0"/>
        <v>8211</v>
      </c>
      <c r="L15" s="21">
        <v>422749.2</v>
      </c>
      <c r="M15" s="44">
        <f t="shared" si="1"/>
        <v>443886.66</v>
      </c>
      <c r="N15" s="16" t="s">
        <v>27</v>
      </c>
      <c r="O15" s="16" t="s">
        <v>28</v>
      </c>
      <c r="P15" s="45"/>
    </row>
    <row r="16" s="3" customFormat="1" ht="21.95" customHeight="1" spans="1:16">
      <c r="A16" s="16">
        <v>9</v>
      </c>
      <c r="B16" s="17" t="s">
        <v>72</v>
      </c>
      <c r="C16" s="17" t="s">
        <v>80</v>
      </c>
      <c r="D16" s="18" t="s">
        <v>81</v>
      </c>
      <c r="E16" s="19" t="s">
        <v>69</v>
      </c>
      <c r="F16" s="19">
        <v>2.95</v>
      </c>
      <c r="G16" s="21">
        <v>55.62</v>
      </c>
      <c r="H16" s="21">
        <v>12.95</v>
      </c>
      <c r="I16" s="21">
        <v>42.67</v>
      </c>
      <c r="J16" s="21">
        <v>7480</v>
      </c>
      <c r="K16" s="43">
        <f t="shared" si="0"/>
        <v>7854</v>
      </c>
      <c r="L16" s="21">
        <v>416037.6</v>
      </c>
      <c r="M16" s="44">
        <f t="shared" si="1"/>
        <v>436839.48</v>
      </c>
      <c r="N16" s="16" t="s">
        <v>27</v>
      </c>
      <c r="O16" s="16" t="s">
        <v>28</v>
      </c>
      <c r="P16" s="45"/>
    </row>
    <row r="17" s="4" customFormat="1" ht="24.75" customHeight="1" spans="1:15">
      <c r="A17" s="22" t="s">
        <v>31</v>
      </c>
      <c r="B17" s="23" t="s">
        <v>32</v>
      </c>
      <c r="C17" s="24"/>
      <c r="D17" s="24"/>
      <c r="E17" s="24"/>
      <c r="F17" s="25"/>
      <c r="G17" s="26">
        <f>SUM(G8:G16)</f>
        <v>491.22</v>
      </c>
      <c r="H17" s="26">
        <f>SUM(H8:H16)</f>
        <v>114.39</v>
      </c>
      <c r="I17" s="26">
        <f>SUM(I8:I16)</f>
        <v>376.83</v>
      </c>
      <c r="J17" s="46">
        <f>AVERAGE(J8:J16)</f>
        <v>7706.66666666667</v>
      </c>
      <c r="K17" s="47">
        <f>AVERAGE(K8:K16)</f>
        <v>8092</v>
      </c>
      <c r="L17" s="46"/>
      <c r="M17" s="22"/>
      <c r="N17" s="48"/>
      <c r="O17" s="48"/>
    </row>
    <row r="18" s="1" customFormat="1" ht="33.95" customHeight="1" spans="1:15">
      <c r="A18" s="27" t="s">
        <v>82</v>
      </c>
      <c r="B18" s="27"/>
      <c r="C18" s="27"/>
      <c r="D18" s="27"/>
      <c r="E18" s="27"/>
      <c r="F18" s="27"/>
      <c r="G18" s="27"/>
      <c r="H18" s="27"/>
      <c r="I18" s="27"/>
      <c r="J18" s="27"/>
      <c r="K18" s="49"/>
      <c r="L18" s="49"/>
      <c r="M18" s="27"/>
      <c r="N18" s="27"/>
      <c r="O18" s="27"/>
    </row>
    <row r="19" s="1" customFormat="1" ht="15.95" customHeight="1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50"/>
      <c r="L19" s="50"/>
      <c r="M19" s="28"/>
      <c r="N19" s="28"/>
      <c r="O19" s="37"/>
    </row>
    <row r="20" s="1" customFormat="1" spans="1:15">
      <c r="A20" s="29" t="s">
        <v>34</v>
      </c>
      <c r="B20" s="29"/>
      <c r="C20" s="29"/>
      <c r="D20" s="29"/>
      <c r="E20" s="29"/>
      <c r="F20" s="29"/>
      <c r="G20" s="29"/>
      <c r="H20" s="29"/>
      <c r="I20" s="29"/>
      <c r="J20" s="29"/>
      <c r="K20" s="51"/>
      <c r="L20" s="51"/>
      <c r="M20" s="52"/>
      <c r="N20" s="29"/>
      <c r="O20" s="10"/>
    </row>
    <row r="21" s="1" customFormat="1" ht="33" customHeight="1" spans="1:15">
      <c r="A21" s="30" t="s">
        <v>35</v>
      </c>
      <c r="B21" s="30"/>
      <c r="C21" s="30"/>
      <c r="D21" s="30"/>
      <c r="E21" s="30"/>
      <c r="F21" s="30"/>
      <c r="G21" s="30"/>
      <c r="H21" s="30"/>
      <c r="I21" s="30"/>
      <c r="J21" s="30"/>
      <c r="K21" s="53"/>
      <c r="L21" s="53"/>
      <c r="M21" s="54"/>
      <c r="N21" s="30"/>
      <c r="O21" s="10"/>
    </row>
    <row r="22" spans="1:1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55"/>
      <c r="L22" s="55"/>
      <c r="M22" s="56"/>
      <c r="N22" s="31"/>
    </row>
    <row r="23" ht="18.75" spans="1:15">
      <c r="A23" s="32" t="s">
        <v>36</v>
      </c>
      <c r="B23" s="32"/>
      <c r="D23" s="33"/>
      <c r="E23" s="33"/>
      <c r="F23" s="33"/>
      <c r="G23" s="33"/>
      <c r="H23" s="33"/>
      <c r="I23" s="33"/>
      <c r="J23" s="33"/>
      <c r="K23" s="57"/>
      <c r="L23" s="57"/>
      <c r="M23" s="58"/>
      <c r="N23" s="33"/>
      <c r="O23" s="33"/>
    </row>
    <row r="24" ht="18.75" spans="2:15">
      <c r="B24" s="33"/>
      <c r="C24" s="33"/>
      <c r="D24" s="33"/>
      <c r="E24" s="33"/>
      <c r="F24" s="33"/>
      <c r="G24" s="33"/>
      <c r="H24" s="33"/>
      <c r="I24" s="33"/>
      <c r="J24" s="33"/>
      <c r="K24" s="59"/>
      <c r="L24" s="59"/>
      <c r="M24" s="58"/>
      <c r="N24" s="33"/>
      <c r="O24" s="33"/>
    </row>
    <row r="25" ht="18.75" spans="1:15">
      <c r="A25" s="32" t="s">
        <v>37</v>
      </c>
      <c r="B25" s="32"/>
      <c r="C25" s="32"/>
      <c r="D25" s="32"/>
      <c r="E25" s="32"/>
      <c r="F25" s="32"/>
      <c r="H25" s="33"/>
      <c r="I25" s="33"/>
      <c r="J25" s="33"/>
      <c r="K25" s="57"/>
      <c r="L25" s="57"/>
      <c r="M25" s="58"/>
      <c r="O25" s="33"/>
    </row>
  </sheetData>
  <autoFilter ref="A7:N18">
    <extLst/>
  </autoFilter>
  <mergeCells count="12">
    <mergeCell ref="B2:O2"/>
    <mergeCell ref="K4:O4"/>
    <mergeCell ref="K5:O5"/>
    <mergeCell ref="A6:H6"/>
    <mergeCell ref="K6:O6"/>
    <mergeCell ref="B17:F17"/>
    <mergeCell ref="A18:O18"/>
    <mergeCell ref="A19:O19"/>
    <mergeCell ref="A20:N20"/>
    <mergeCell ref="A21:N21"/>
    <mergeCell ref="A23:B23"/>
    <mergeCell ref="A25:F25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4" man="1"/>
  </colBreaks>
  <ignoredErrors>
    <ignoredError sqref="D8:D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2栋 2套 上浮 5% </vt:lpstr>
      <vt:lpstr>3栋 2套 上浮 5% </vt:lpstr>
      <vt:lpstr>5栋 1套 上浮 5%  (4)</vt:lpstr>
      <vt:lpstr>6栋 1套 上浮 5%  (5)</vt:lpstr>
      <vt:lpstr>9栋 4套 上浮 5%  (6)</vt:lpstr>
      <vt:lpstr>11栋 8套 上浮 5%  (7)</vt:lpstr>
      <vt:lpstr>17栋 2套 上浮 5%  (8)</vt:lpstr>
      <vt:lpstr>18栋 9套 上浮 5%  (9)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g</cp:lastModifiedBy>
  <dcterms:created xsi:type="dcterms:W3CDTF">2022-11-07T10:05:00Z</dcterms:created>
  <dcterms:modified xsi:type="dcterms:W3CDTF">2023-07-26T02:35:12Z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