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 activeTab="3"/>
  </bookViews>
  <sheets>
    <sheet name="9栋 23套上浮5%" sheetId="3" r:id="rId1"/>
    <sheet name=" 10栋3套上浮  5%" sheetId="7" r:id="rId2"/>
    <sheet name="17栋 9套 上浮 5% " sheetId="5" r:id="rId3"/>
    <sheet name="17栋 2套 下浮 5%  (2)" sheetId="8" r:id="rId4"/>
  </sheets>
  <definedNames>
    <definedName name="_xlnm._FilterDatabase" localSheetId="0" hidden="1">'9栋 23套上浮5%'!$A$7:$O$32</definedName>
    <definedName name="_xlnm._FilterDatabase" localSheetId="1" hidden="1">' 10栋3套上浮  5%'!$A$7:$N$12</definedName>
    <definedName name="_xlnm._FilterDatabase" localSheetId="2" hidden="1">'17栋 9套 上浮 5% '!$A$7:$N$17</definedName>
    <definedName name="_xlnm._FilterDatabase" localSheetId="3" hidden="1">'17栋 2套 下浮 5%  (2)'!$A$7:$N$11</definedName>
    <definedName name="_xlnm.Print_Area" localSheetId="0">'9栋 23套上浮5%'!$A$1:$O$39</definedName>
    <definedName name="_xlnm.Print_Titles" localSheetId="0">'9栋 23套上浮5%'!$7:$7</definedName>
    <definedName name="_xlnm.Print_Area" localSheetId="2">'17栋 9套 上浮 5% '!$A$1:$O$24</definedName>
    <definedName name="_xlnm.Print_Titles" localSheetId="2">'17栋 9套 上浮 5% '!$7:$7</definedName>
    <definedName name="_xlnm.Print_Area" localSheetId="1">' 10栋3套上浮  5%'!$A$1:$O$19</definedName>
    <definedName name="_xlnm.Print_Titles" localSheetId="1">' 10栋3套上浮  5%'!$7:$7</definedName>
    <definedName name="_xlnm.Print_Area" localSheetId="3">'17栋 2套 下浮 5%  (2)'!$A$1:$O$18</definedName>
    <definedName name="_xlnm.Print_Titles" localSheetId="3">'17栋 2套 下浮 5%  (2)'!$7:$7</definedName>
  </definedNames>
  <calcPr calcId="144525"/>
</workbook>
</file>

<file path=xl/sharedStrings.xml><?xml version="1.0" encoding="utf-8"?>
<sst xmlns="http://schemas.openxmlformats.org/spreadsheetml/2006/main" count="336" uniqueCount="98">
  <si>
    <t>商品房销售价目表</t>
  </si>
  <si>
    <t>房地产开发企业名称或中介服务机构名称：  佛冈勤天房地产开发有限公司</t>
  </si>
  <si>
    <t>项目名称：</t>
  </si>
  <si>
    <t>勤天凤凰谷温泉花园（佛冈勤天房地产开发有限公司）</t>
  </si>
  <si>
    <t>地址：</t>
  </si>
  <si>
    <t>佛冈县汤塘镇汤塘村(清远勤天酒店管理有限公司)内</t>
  </si>
  <si>
    <t>销售价格备案编号：[2023]  058 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</si>
  <si>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</si>
  <si>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</si>
  <si>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</si>
  <si>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</si>
  <si>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</si>
  <si>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</si>
  <si>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</si>
  <si>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rPr>
        <sz val="14"/>
        <color theme="1"/>
        <rFont val="仿宋_GB2312"/>
        <charset val="134"/>
      </rPr>
      <t>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</si>
  <si>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分摊的共有建筑面积（m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</si>
  <si>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套内建筑面积（m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</si>
  <si>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</si>
  <si>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</si>
  <si>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</si>
  <si>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</si>
  <si>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</si>
  <si>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</si>
  <si>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9栋</t>
  </si>
  <si>
    <t>208房</t>
  </si>
  <si>
    <t>2</t>
  </si>
  <si>
    <t>二居室</t>
  </si>
  <si>
    <t>现售</t>
  </si>
  <si>
    <t>毛坯</t>
  </si>
  <si>
    <t>301房</t>
  </si>
  <si>
    <t>3</t>
  </si>
  <si>
    <t>304房</t>
  </si>
  <si>
    <t>308房</t>
  </si>
  <si>
    <t>401房</t>
  </si>
  <si>
    <t>4</t>
  </si>
  <si>
    <t>404房</t>
  </si>
  <si>
    <t>408房</t>
  </si>
  <si>
    <t>504房</t>
  </si>
  <si>
    <t>5</t>
  </si>
  <si>
    <t>608房</t>
  </si>
  <si>
    <t>6</t>
  </si>
  <si>
    <t>804房</t>
  </si>
  <si>
    <t>8</t>
  </si>
  <si>
    <t>908房</t>
  </si>
  <si>
    <t>9</t>
  </si>
  <si>
    <t>1004房</t>
  </si>
  <si>
    <t>10</t>
  </si>
  <si>
    <t>1008房</t>
  </si>
  <si>
    <t>1108房</t>
  </si>
  <si>
    <t>11</t>
  </si>
  <si>
    <t>1208房</t>
  </si>
  <si>
    <t>12</t>
  </si>
  <si>
    <t>1401房</t>
  </si>
  <si>
    <t>14</t>
  </si>
  <si>
    <t>1404房</t>
  </si>
  <si>
    <t>1408房</t>
  </si>
  <si>
    <t>1508房</t>
  </si>
  <si>
    <t>15</t>
  </si>
  <si>
    <t>1708房</t>
  </si>
  <si>
    <t>17</t>
  </si>
  <si>
    <t>1801房</t>
  </si>
  <si>
    <t>18</t>
  </si>
  <si>
    <t>1808房</t>
  </si>
  <si>
    <t>2308房</t>
  </si>
  <si>
    <t>23</t>
  </si>
  <si>
    <t>合计</t>
  </si>
  <si>
    <t>本楼栋总面积/均价</t>
  </si>
  <si>
    <r>
      <rPr>
        <sz val="10"/>
        <rFont val="仿宋_GB2312"/>
        <charset val="134"/>
      </rPr>
      <t xml:space="preserve">本栋销售住宅共180套，本次申请住宅共23 套;销售住宅总建筑面积： 1718.34 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 xml:space="preserve">，套内面积：1319.04 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 xml:space="preserve">，分摊面积： 399.3  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，销售均价：  8867.17元/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（建筑面积）、</t>
    </r>
    <r>
      <rPr>
        <sz val="10"/>
        <color rgb="FF00B050"/>
        <rFont val="仿宋_GB2312"/>
        <charset val="134"/>
      </rPr>
      <t xml:space="preserve"> </t>
    </r>
    <r>
      <rPr>
        <sz val="10"/>
        <color theme="1"/>
        <rFont val="仿宋_GB2312"/>
        <charset val="134"/>
      </rPr>
      <t>11551.14元</t>
    </r>
    <r>
      <rPr>
        <sz val="10"/>
        <color rgb="FF00B050"/>
        <rFont val="仿宋_GB2312"/>
        <charset val="134"/>
      </rPr>
      <t xml:space="preserve"> </t>
    </r>
    <r>
      <rPr>
        <sz val="10"/>
        <color theme="1"/>
        <rFont val="仿宋_GB2312"/>
        <charset val="134"/>
      </rPr>
      <t>/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</si>
  <si>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</si>
  <si>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</si>
  <si>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</si>
  <si>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</si>
  <si>
    <r>
      <rPr>
        <sz val="14"/>
        <color theme="1"/>
        <rFont val="仿宋_GB2312"/>
        <charset val="134"/>
      </rPr>
      <t>房地产开发企业名称或中介服务机构名称：</t>
    </r>
    <r>
      <rPr>
        <u/>
        <sz val="14"/>
        <color theme="1"/>
        <rFont val="仿宋_GB2312"/>
        <charset val="134"/>
      </rPr>
      <t xml:space="preserve">  佛冈勤天房地产开发有限公司          </t>
    </r>
  </si>
  <si>
    <t>销售价格备案编号：[2023] 058  号</t>
  </si>
  <si>
    <t>10栋</t>
  </si>
  <si>
    <t>1102房</t>
  </si>
  <si>
    <t>一居室</t>
  </si>
  <si>
    <t>1503房</t>
  </si>
  <si>
    <t>2102房</t>
  </si>
  <si>
    <t>21</t>
  </si>
  <si>
    <r>
      <rPr>
        <sz val="10"/>
        <rFont val="仿宋_GB2312"/>
        <charset val="134"/>
      </rPr>
      <t>本栋销售住宅共180 套，本次申请住宅共3套，销售住宅总建筑面积： 162.06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 xml:space="preserve">，套内面积：124.41 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，分摊面积：37.65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，销售均价：8914.5元/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（建筑面积）、11612.28元</t>
    </r>
    <r>
      <rPr>
        <sz val="10"/>
        <color theme="1"/>
        <rFont val="仿宋_GB2312"/>
        <charset val="134"/>
      </rPr>
      <t>/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（套内建筑面积）</t>
    </r>
  </si>
  <si>
    <t>17栋</t>
  </si>
  <si>
    <t>1902房</t>
  </si>
  <si>
    <t>19</t>
  </si>
  <si>
    <t>1905房</t>
  </si>
  <si>
    <t>2003房</t>
  </si>
  <si>
    <t>20</t>
  </si>
  <si>
    <t>2103房</t>
  </si>
  <si>
    <t>2105房</t>
  </si>
  <si>
    <t>2203房</t>
  </si>
  <si>
    <t>22</t>
  </si>
  <si>
    <t>2205房</t>
  </si>
  <si>
    <t>2305房</t>
  </si>
  <si>
    <r>
      <rPr>
        <sz val="10"/>
        <color theme="1"/>
        <rFont val="仿宋_GB2312"/>
        <charset val="134"/>
      </rPr>
      <t>本栋销售住宅共180 套，本次申请住宅共9套，销售住宅总建筑面积：492.96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，套内面积：378.03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，分摊面积：114.93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，销售均价：9431.33元/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（建筑面积）、 12299.5元/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（套内建筑面积）</t>
    </r>
  </si>
  <si>
    <t>2402房</t>
  </si>
  <si>
    <t>24</t>
  </si>
  <si>
    <t>2403房</t>
  </si>
  <si>
    <r>
      <rPr>
        <sz val="10"/>
        <color theme="1"/>
        <rFont val="仿宋_GB2312"/>
        <charset val="134"/>
      </rPr>
      <t>本栋销售住宅共180 套，本次申请住宅共 2 套，销售住宅总建筑面积：108.16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，套内面积：82.94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，分摊面积：25.22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，销售均价：8600元/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（建筑面积）、11215.04元/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（套内建筑面积）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</si>
</sst>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yyyy&quot;年&quot;m&quot;月&quot;d&quot;日&quot;;@"/>
  </numFmts>
  <fonts count="48">
    <font>
      <sz val="12"/>
      <name val="宋体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6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3"/>
      <color theme="1"/>
      <name val="仿宋_GB2312"/>
      <charset val="134"/>
    </font>
    <font>
      <sz val="11"/>
      <color theme="1"/>
      <name val="仿宋_GB2312"/>
      <charset val="0"/>
    </font>
    <font>
      <sz val="10"/>
      <color theme="1"/>
      <name val="仿宋_GB2312"/>
      <charset val="134"/>
    </font>
    <font>
      <sz val="16"/>
      <color rgb="FFFF0000"/>
      <name val="仿宋_GB2312"/>
      <charset val="134"/>
    </font>
    <font>
      <sz val="14"/>
      <color theme="1"/>
      <name val="宋体"/>
      <charset val="134"/>
    </font>
    <font>
      <sz val="14"/>
      <name val="仿宋_GB2312"/>
      <charset val="134"/>
    </font>
    <font>
      <sz val="14"/>
      <color rgb="FFFF0000"/>
      <name val="仿宋_GB2312"/>
      <charset val="134"/>
    </font>
    <font>
      <sz val="12"/>
      <color theme="1"/>
      <name val="仿宋_GB2312"/>
      <charset val="0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4"/>
      <name val="宋体"/>
      <charset val="134"/>
    </font>
    <font>
      <sz val="12"/>
      <name val="仿宋_GB2312"/>
      <charset val="0"/>
    </font>
    <font>
      <sz val="14"/>
      <color indexed="8"/>
      <name val="仿宋_GB2312"/>
      <charset val="134"/>
    </font>
    <font>
      <sz val="14"/>
      <name val="仿宋_GB2312"/>
      <charset val="0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indexed="8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4"/>
      <color theme="1"/>
      <name val="仿宋_GB2312"/>
      <charset val="134"/>
    </font>
    <font>
      <vertAlign val="superscript"/>
      <sz val="14"/>
      <color theme="1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B05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9" borderId="10" applyNumberFormat="0" applyFon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3" fillId="21" borderId="11" applyNumberFormat="0" applyAlignment="0" applyProtection="0">
      <alignment vertical="center"/>
    </xf>
    <xf numFmtId="0" fontId="38" fillId="21" borderId="8" applyNumberFormat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0" borderId="0"/>
  </cellStyleXfs>
  <cellXfs count="1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 shrinkToFit="1"/>
    </xf>
    <xf numFmtId="0" fontId="3" fillId="0" borderId="0" xfId="0" applyFont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7" fillId="2" borderId="2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77" fontId="8" fillId="2" borderId="2" xfId="49" applyNumberFormat="1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left" vertical="center" wrapText="1"/>
    </xf>
    <xf numFmtId="178" fontId="6" fillId="0" borderId="0" xfId="0" applyNumberFormat="1" applyFont="1" applyAlignment="1">
      <alignment horizontal="left" vertical="center"/>
    </xf>
    <xf numFmtId="178" fontId="6" fillId="0" borderId="0" xfId="0" applyNumberFormat="1" applyFont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176" fontId="8" fillId="2" borderId="2" xfId="0" applyNumberFormat="1" applyFont="1" applyFill="1" applyBorder="1" applyAlignment="1">
      <alignment horizontal="center" vertical="center" shrinkToFit="1"/>
    </xf>
    <xf numFmtId="177" fontId="8" fillId="2" borderId="2" xfId="0" applyNumberFormat="1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vertical="center" shrinkToFit="1"/>
    </xf>
    <xf numFmtId="177" fontId="10" fillId="0" borderId="2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7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177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177" fontId="6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10" fontId="12" fillId="2" borderId="0" xfId="11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2" fontId="9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7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4" fillId="0" borderId="0" xfId="0" applyNumberFormat="1" applyFont="1">
      <alignment vertical="center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2" fontId="15" fillId="0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177" fontId="6" fillId="2" borderId="2" xfId="49" applyNumberFormat="1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2" fontId="1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shrinkToFit="1"/>
    </xf>
    <xf numFmtId="177" fontId="6" fillId="2" borderId="2" xfId="0" applyNumberFormat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vertical="center" shrinkToFit="1"/>
    </xf>
    <xf numFmtId="177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8" fillId="2" borderId="0" xfId="0" applyFont="1" applyFill="1">
      <alignment vertical="center"/>
    </xf>
    <xf numFmtId="0" fontId="18" fillId="2" borderId="0" xfId="0" applyFont="1" applyFill="1" applyAlignment="1">
      <alignment vertical="center" shrinkToFit="1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177" fontId="4" fillId="2" borderId="0" xfId="0" applyNumberFormat="1" applyFont="1" applyFill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15" fillId="2" borderId="3" xfId="0" applyFont="1" applyFill="1" applyBorder="1" applyAlignment="1">
      <alignment horizontal="center" vertical="center"/>
    </xf>
    <xf numFmtId="49" fontId="15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2" fontId="19" fillId="2" borderId="3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177" fontId="20" fillId="2" borderId="2" xfId="49" applyNumberFormat="1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7" fontId="11" fillId="2" borderId="0" xfId="0" applyNumberFormat="1" applyFont="1" applyFill="1" applyAlignment="1">
      <alignment horizontal="center" vertical="center"/>
    </xf>
    <xf numFmtId="177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177" fontId="6" fillId="2" borderId="0" xfId="0" applyNumberFormat="1" applyFont="1" applyFill="1" applyAlignment="1">
      <alignment horizontal="left" vertical="center" wrapText="1"/>
    </xf>
    <xf numFmtId="178" fontId="6" fillId="2" borderId="0" xfId="0" applyNumberFormat="1" applyFont="1" applyFill="1" applyAlignment="1">
      <alignment horizontal="left" vertical="center"/>
    </xf>
    <xf numFmtId="178" fontId="6" fillId="2" borderId="0" xfId="0" applyNumberFormat="1" applyFont="1" applyFill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19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 shrinkToFit="1"/>
    </xf>
    <xf numFmtId="2" fontId="21" fillId="2" borderId="3" xfId="0" applyNumberFormat="1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vertical="center" shrinkToFit="1"/>
    </xf>
    <xf numFmtId="177" fontId="17" fillId="2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177" fontId="4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177" fontId="4" fillId="2" borderId="0" xfId="0" applyNumberFormat="1" applyFont="1" applyFill="1" applyAlignment="1">
      <alignment horizontal="left" vertical="center" wrapText="1"/>
    </xf>
    <xf numFmtId="0" fontId="13" fillId="2" borderId="0" xfId="0" applyFont="1" applyFill="1">
      <alignment vertical="center"/>
    </xf>
    <xf numFmtId="177" fontId="14" fillId="2" borderId="0" xfId="0" applyNumberFormat="1" applyFont="1" applyFill="1" applyAlignment="1">
      <alignment horizontal="center" vertical="center"/>
    </xf>
    <xf numFmtId="177" fontId="14" fillId="2" borderId="0" xfId="0" applyNumberFormat="1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39"/>
  <sheetViews>
    <sheetView workbookViewId="0">
      <pane ySplit="7" topLeftCell="A23" activePane="bottomLeft" state="frozen"/>
      <selection/>
      <selection pane="bottomLeft" activeCell="H37" sqref="H37"/>
    </sheetView>
  </sheetViews>
  <sheetFormatPr defaultColWidth="8.75" defaultRowHeight="14.25"/>
  <cols>
    <col min="1" max="1" width="6.125" style="5" customWidth="1"/>
    <col min="2" max="2" width="11" style="5" customWidth="1"/>
    <col min="3" max="3" width="13.25" style="5" customWidth="1"/>
    <col min="4" max="4" width="7.125" style="5" customWidth="1"/>
    <col min="5" max="5" width="9.625" style="5" customWidth="1"/>
    <col min="6" max="6" width="6.75" style="5" customWidth="1"/>
    <col min="7" max="7" width="10.5" style="5" customWidth="1"/>
    <col min="8" max="8" width="13.25" style="5" customWidth="1"/>
    <col min="9" max="9" width="13" style="5" customWidth="1"/>
    <col min="10" max="10" width="18" style="99" customWidth="1"/>
    <col min="11" max="12" width="13.625" style="100" customWidth="1"/>
    <col min="13" max="13" width="13.625" style="7" customWidth="1"/>
    <col min="14" max="14" width="11.75" style="5" customWidth="1"/>
    <col min="15" max="15" width="8.75" style="5"/>
  </cols>
  <sheetData>
    <row r="2" ht="20.25" spans="2:15">
      <c r="B2" s="8" t="s">
        <v>0</v>
      </c>
      <c r="C2" s="8"/>
      <c r="D2" s="8"/>
      <c r="E2" s="8"/>
      <c r="F2" s="8"/>
      <c r="G2" s="8"/>
      <c r="H2" s="8"/>
      <c r="I2" s="8"/>
      <c r="J2" s="122"/>
      <c r="K2" s="123"/>
      <c r="L2" s="123"/>
      <c r="M2" s="30"/>
      <c r="N2" s="8"/>
      <c r="O2" s="8"/>
    </row>
    <row r="4" s="2" customFormat="1" ht="18.75" spans="1:15">
      <c r="A4" s="101" t="s">
        <v>1</v>
      </c>
      <c r="B4" s="101"/>
      <c r="C4" s="101"/>
      <c r="D4" s="101"/>
      <c r="E4" s="101"/>
      <c r="F4" s="101"/>
      <c r="G4" s="101"/>
      <c r="H4" s="101"/>
      <c r="I4" s="102"/>
      <c r="J4" s="103" t="s">
        <v>2</v>
      </c>
      <c r="K4" s="124" t="s">
        <v>3</v>
      </c>
      <c r="L4" s="124"/>
      <c r="M4" s="125"/>
      <c r="N4" s="103"/>
      <c r="O4" s="103"/>
    </row>
    <row r="5" s="2" customFormat="1" ht="19" customHeight="1" spans="1:15">
      <c r="A5" s="102"/>
      <c r="B5" s="103"/>
      <c r="C5" s="103"/>
      <c r="D5" s="103"/>
      <c r="E5" s="103"/>
      <c r="F5" s="103"/>
      <c r="G5" s="103"/>
      <c r="H5" s="104"/>
      <c r="I5" s="104"/>
      <c r="J5" s="104" t="s">
        <v>4</v>
      </c>
      <c r="K5" s="126" t="s">
        <v>5</v>
      </c>
      <c r="L5" s="126"/>
      <c r="M5" s="126"/>
      <c r="N5" s="126"/>
      <c r="O5" s="126"/>
    </row>
    <row r="6" s="2" customFormat="1" ht="18.75" spans="1:15">
      <c r="A6" s="105" t="s">
        <v>6</v>
      </c>
      <c r="B6" s="105"/>
      <c r="C6" s="105"/>
      <c r="D6" s="105"/>
      <c r="E6" s="105"/>
      <c r="F6" s="105"/>
      <c r="G6" s="105"/>
      <c r="H6" s="105"/>
      <c r="I6" s="102"/>
      <c r="J6" s="103" t="s">
        <v>7</v>
      </c>
      <c r="K6" s="127">
        <v>45105</v>
      </c>
      <c r="L6" s="127"/>
      <c r="M6" s="128"/>
      <c r="N6" s="127"/>
      <c r="O6" s="127"/>
    </row>
    <row r="7" s="40" customFormat="1" ht="54.95" customHeight="1" spans="1:15">
      <c r="A7" s="106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  <c r="J7" s="15" t="s">
        <v>17</v>
      </c>
      <c r="K7" s="36" t="s">
        <v>18</v>
      </c>
      <c r="L7" s="37" t="s">
        <v>19</v>
      </c>
      <c r="M7" s="15" t="s">
        <v>20</v>
      </c>
      <c r="N7" s="15" t="s">
        <v>21</v>
      </c>
      <c r="O7" s="15" t="s">
        <v>22</v>
      </c>
    </row>
    <row r="8" s="40" customFormat="1" ht="21.95" customHeight="1" spans="1:15">
      <c r="A8" s="39">
        <v>1</v>
      </c>
      <c r="B8" s="107" t="s">
        <v>23</v>
      </c>
      <c r="C8" s="107" t="s">
        <v>24</v>
      </c>
      <c r="D8" s="108" t="s">
        <v>25</v>
      </c>
      <c r="E8" s="107" t="s">
        <v>26</v>
      </c>
      <c r="F8" s="109">
        <v>2.95</v>
      </c>
      <c r="G8" s="110">
        <v>74.88</v>
      </c>
      <c r="H8" s="110">
        <v>17.4</v>
      </c>
      <c r="I8" s="110">
        <v>57.48</v>
      </c>
      <c r="J8" s="110">
        <v>8400</v>
      </c>
      <c r="K8" s="110">
        <f>J8*105%</f>
        <v>8820</v>
      </c>
      <c r="L8" s="110">
        <v>628992</v>
      </c>
      <c r="M8" s="129">
        <f>G8*K8</f>
        <v>660441.6</v>
      </c>
      <c r="N8" s="130" t="s">
        <v>27</v>
      </c>
      <c r="O8" s="130" t="s">
        <v>28</v>
      </c>
    </row>
    <row r="9" s="40" customFormat="1" ht="21.95" customHeight="1" spans="1:15">
      <c r="A9" s="39">
        <v>2</v>
      </c>
      <c r="B9" s="107" t="s">
        <v>23</v>
      </c>
      <c r="C9" s="107" t="s">
        <v>29</v>
      </c>
      <c r="D9" s="108" t="s">
        <v>30</v>
      </c>
      <c r="E9" s="107" t="s">
        <v>26</v>
      </c>
      <c r="F9" s="109">
        <v>2.95</v>
      </c>
      <c r="G9" s="110">
        <v>74.88</v>
      </c>
      <c r="H9" s="110">
        <v>17.4</v>
      </c>
      <c r="I9" s="110">
        <v>57.48</v>
      </c>
      <c r="J9" s="110">
        <v>8400</v>
      </c>
      <c r="K9" s="110">
        <f t="shared" ref="K8:K14" si="0">J9*105%</f>
        <v>8820</v>
      </c>
      <c r="L9" s="110">
        <v>628992</v>
      </c>
      <c r="M9" s="129">
        <f t="shared" ref="M9:M30" si="1">G9*K9</f>
        <v>660441.6</v>
      </c>
      <c r="N9" s="130" t="s">
        <v>27</v>
      </c>
      <c r="O9" s="130" t="s">
        <v>28</v>
      </c>
    </row>
    <row r="10" s="40" customFormat="1" ht="21.95" customHeight="1" spans="1:15">
      <c r="A10" s="39">
        <v>3</v>
      </c>
      <c r="B10" s="107" t="s">
        <v>23</v>
      </c>
      <c r="C10" s="107" t="s">
        <v>31</v>
      </c>
      <c r="D10" s="108" t="s">
        <v>30</v>
      </c>
      <c r="E10" s="107" t="s">
        <v>26</v>
      </c>
      <c r="F10" s="109">
        <v>2.95</v>
      </c>
      <c r="G10" s="110">
        <v>74.23</v>
      </c>
      <c r="H10" s="110">
        <v>17.25</v>
      </c>
      <c r="I10" s="110">
        <v>56.98</v>
      </c>
      <c r="J10" s="110">
        <v>8400</v>
      </c>
      <c r="K10" s="110">
        <f t="shared" si="0"/>
        <v>8820</v>
      </c>
      <c r="L10" s="110">
        <v>623532</v>
      </c>
      <c r="M10" s="129">
        <f t="shared" si="1"/>
        <v>654708.6</v>
      </c>
      <c r="N10" s="130" t="s">
        <v>27</v>
      </c>
      <c r="O10" s="130" t="s">
        <v>28</v>
      </c>
    </row>
    <row r="11" s="40" customFormat="1" ht="21.95" customHeight="1" spans="1:15">
      <c r="A11" s="39">
        <v>4</v>
      </c>
      <c r="B11" s="107" t="s">
        <v>23</v>
      </c>
      <c r="C11" s="107" t="s">
        <v>32</v>
      </c>
      <c r="D11" s="108" t="s">
        <v>30</v>
      </c>
      <c r="E11" s="107" t="s">
        <v>26</v>
      </c>
      <c r="F11" s="109">
        <v>2.95</v>
      </c>
      <c r="G11" s="110">
        <v>74.88</v>
      </c>
      <c r="H11" s="110">
        <v>17.4</v>
      </c>
      <c r="I11" s="110">
        <v>57.48</v>
      </c>
      <c r="J11" s="110">
        <v>8400</v>
      </c>
      <c r="K11" s="110">
        <f t="shared" si="0"/>
        <v>8820</v>
      </c>
      <c r="L11" s="110">
        <v>628992</v>
      </c>
      <c r="M11" s="129">
        <f t="shared" si="1"/>
        <v>660441.6</v>
      </c>
      <c r="N11" s="130" t="s">
        <v>27</v>
      </c>
      <c r="O11" s="130" t="s">
        <v>28</v>
      </c>
    </row>
    <row r="12" s="40" customFormat="1" ht="21.95" customHeight="1" spans="1:15">
      <c r="A12" s="39">
        <v>5</v>
      </c>
      <c r="B12" s="107" t="s">
        <v>23</v>
      </c>
      <c r="C12" s="107" t="s">
        <v>33</v>
      </c>
      <c r="D12" s="108" t="s">
        <v>34</v>
      </c>
      <c r="E12" s="107" t="s">
        <v>26</v>
      </c>
      <c r="F12" s="109">
        <v>2.95</v>
      </c>
      <c r="G12" s="110">
        <v>74.88</v>
      </c>
      <c r="H12" s="110">
        <v>17.4</v>
      </c>
      <c r="I12" s="110">
        <v>57.48</v>
      </c>
      <c r="J12" s="110">
        <v>8400</v>
      </c>
      <c r="K12" s="110">
        <f t="shared" si="0"/>
        <v>8820</v>
      </c>
      <c r="L12" s="110">
        <v>628992</v>
      </c>
      <c r="M12" s="129">
        <f t="shared" si="1"/>
        <v>660441.6</v>
      </c>
      <c r="N12" s="130" t="s">
        <v>27</v>
      </c>
      <c r="O12" s="130" t="s">
        <v>28</v>
      </c>
    </row>
    <row r="13" s="40" customFormat="1" ht="21.95" customHeight="1" spans="1:15">
      <c r="A13" s="39">
        <v>6</v>
      </c>
      <c r="B13" s="107" t="s">
        <v>23</v>
      </c>
      <c r="C13" s="107" t="s">
        <v>35</v>
      </c>
      <c r="D13" s="108" t="s">
        <v>34</v>
      </c>
      <c r="E13" s="107" t="s">
        <v>26</v>
      </c>
      <c r="F13" s="109">
        <v>2.95</v>
      </c>
      <c r="G13" s="110">
        <v>74.23</v>
      </c>
      <c r="H13" s="110">
        <v>17.25</v>
      </c>
      <c r="I13" s="110">
        <v>56.98</v>
      </c>
      <c r="J13" s="110">
        <v>8400</v>
      </c>
      <c r="K13" s="110">
        <f t="shared" si="0"/>
        <v>8820</v>
      </c>
      <c r="L13" s="110">
        <v>623532</v>
      </c>
      <c r="M13" s="129">
        <f t="shared" si="1"/>
        <v>654708.6</v>
      </c>
      <c r="N13" s="130" t="s">
        <v>27</v>
      </c>
      <c r="O13" s="130" t="s">
        <v>28</v>
      </c>
    </row>
    <row r="14" s="40" customFormat="1" ht="21.95" customHeight="1" spans="1:15">
      <c r="A14" s="39">
        <v>7</v>
      </c>
      <c r="B14" s="107" t="s">
        <v>23</v>
      </c>
      <c r="C14" s="107" t="s">
        <v>36</v>
      </c>
      <c r="D14" s="108" t="s">
        <v>34</v>
      </c>
      <c r="E14" s="107" t="s">
        <v>26</v>
      </c>
      <c r="F14" s="109">
        <v>2.95</v>
      </c>
      <c r="G14" s="110">
        <v>74.88</v>
      </c>
      <c r="H14" s="110">
        <v>17.4</v>
      </c>
      <c r="I14" s="110">
        <v>57.48</v>
      </c>
      <c r="J14" s="110">
        <v>8400</v>
      </c>
      <c r="K14" s="110">
        <f t="shared" si="0"/>
        <v>8820</v>
      </c>
      <c r="L14" s="110">
        <v>628992</v>
      </c>
      <c r="M14" s="129">
        <f t="shared" si="1"/>
        <v>660441.6</v>
      </c>
      <c r="N14" s="130" t="s">
        <v>27</v>
      </c>
      <c r="O14" s="130" t="s">
        <v>28</v>
      </c>
    </row>
    <row r="15" s="40" customFormat="1" ht="21.95" customHeight="1" spans="1:15">
      <c r="A15" s="39">
        <v>8</v>
      </c>
      <c r="B15" s="107" t="s">
        <v>23</v>
      </c>
      <c r="C15" s="107" t="s">
        <v>37</v>
      </c>
      <c r="D15" s="108" t="s">
        <v>38</v>
      </c>
      <c r="E15" s="107" t="s">
        <v>26</v>
      </c>
      <c r="F15" s="109">
        <v>2.95</v>
      </c>
      <c r="G15" s="110">
        <v>74.23</v>
      </c>
      <c r="H15" s="110">
        <v>17.25</v>
      </c>
      <c r="I15" s="110">
        <v>56.98</v>
      </c>
      <c r="J15" s="110">
        <v>8505</v>
      </c>
      <c r="K15" s="110">
        <v>8930</v>
      </c>
      <c r="L15" s="110">
        <v>631326.15</v>
      </c>
      <c r="M15" s="129">
        <f t="shared" si="1"/>
        <v>662873.9</v>
      </c>
      <c r="N15" s="130" t="s">
        <v>27</v>
      </c>
      <c r="O15" s="130" t="s">
        <v>28</v>
      </c>
    </row>
    <row r="16" s="40" customFormat="1" ht="21.95" customHeight="1" spans="1:15">
      <c r="A16" s="39">
        <v>9</v>
      </c>
      <c r="B16" s="107" t="s">
        <v>23</v>
      </c>
      <c r="C16" s="107" t="s">
        <v>39</v>
      </c>
      <c r="D16" s="108" t="s">
        <v>40</v>
      </c>
      <c r="E16" s="107" t="s">
        <v>26</v>
      </c>
      <c r="F16" s="109">
        <v>2.95</v>
      </c>
      <c r="G16" s="110">
        <v>74.88</v>
      </c>
      <c r="H16" s="110">
        <v>17.4</v>
      </c>
      <c r="I16" s="110">
        <v>57.48</v>
      </c>
      <c r="J16" s="110">
        <v>8505</v>
      </c>
      <c r="K16" s="110">
        <v>8930</v>
      </c>
      <c r="L16" s="110">
        <v>636854.4</v>
      </c>
      <c r="M16" s="129">
        <f t="shared" si="1"/>
        <v>668678.4</v>
      </c>
      <c r="N16" s="130" t="s">
        <v>27</v>
      </c>
      <c r="O16" s="130" t="s">
        <v>28</v>
      </c>
    </row>
    <row r="17" s="40" customFormat="1" ht="21.95" customHeight="1" spans="1:15">
      <c r="A17" s="39">
        <v>10</v>
      </c>
      <c r="B17" s="107" t="s">
        <v>23</v>
      </c>
      <c r="C17" s="107" t="s">
        <v>41</v>
      </c>
      <c r="D17" s="108" t="s">
        <v>42</v>
      </c>
      <c r="E17" s="107" t="s">
        <v>26</v>
      </c>
      <c r="F17" s="109">
        <v>2.95</v>
      </c>
      <c r="G17" s="110">
        <v>74.23</v>
      </c>
      <c r="H17" s="110">
        <v>17.25</v>
      </c>
      <c r="I17" s="110">
        <v>56.98</v>
      </c>
      <c r="J17" s="110">
        <v>8505</v>
      </c>
      <c r="K17" s="110">
        <v>8930</v>
      </c>
      <c r="L17" s="110">
        <v>631326.15</v>
      </c>
      <c r="M17" s="129">
        <f t="shared" si="1"/>
        <v>662873.9</v>
      </c>
      <c r="N17" s="130" t="s">
        <v>27</v>
      </c>
      <c r="O17" s="130" t="s">
        <v>28</v>
      </c>
    </row>
    <row r="18" s="40" customFormat="1" ht="21.95" customHeight="1" spans="1:15">
      <c r="A18" s="39">
        <v>11</v>
      </c>
      <c r="B18" s="107" t="s">
        <v>23</v>
      </c>
      <c r="C18" s="107" t="s">
        <v>43</v>
      </c>
      <c r="D18" s="108" t="s">
        <v>44</v>
      </c>
      <c r="E18" s="107" t="s">
        <v>26</v>
      </c>
      <c r="F18" s="109">
        <v>2.95</v>
      </c>
      <c r="G18" s="110">
        <v>74.88</v>
      </c>
      <c r="H18" s="110">
        <v>17.4</v>
      </c>
      <c r="I18" s="110">
        <v>57.48</v>
      </c>
      <c r="J18" s="110">
        <v>8292.9</v>
      </c>
      <c r="K18" s="110">
        <v>8707</v>
      </c>
      <c r="L18" s="110">
        <v>620972.352</v>
      </c>
      <c r="M18" s="129">
        <f t="shared" si="1"/>
        <v>651980.16</v>
      </c>
      <c r="N18" s="130" t="s">
        <v>27</v>
      </c>
      <c r="O18" s="130" t="s">
        <v>28</v>
      </c>
    </row>
    <row r="19" s="96" customFormat="1" ht="21.95" customHeight="1" spans="1:15">
      <c r="A19" s="111">
        <v>12</v>
      </c>
      <c r="B19" s="112" t="s">
        <v>23</v>
      </c>
      <c r="C19" s="112" t="s">
        <v>45</v>
      </c>
      <c r="D19" s="113" t="s">
        <v>46</v>
      </c>
      <c r="E19" s="112" t="s">
        <v>26</v>
      </c>
      <c r="F19" s="114">
        <v>2.95</v>
      </c>
      <c r="G19" s="115">
        <v>74.23</v>
      </c>
      <c r="H19" s="115">
        <v>17.25</v>
      </c>
      <c r="I19" s="115">
        <v>56.98</v>
      </c>
      <c r="J19" s="115">
        <v>8505</v>
      </c>
      <c r="K19" s="115">
        <v>8930</v>
      </c>
      <c r="L19" s="115">
        <v>631326.15</v>
      </c>
      <c r="M19" s="131">
        <f t="shared" si="1"/>
        <v>662873.9</v>
      </c>
      <c r="N19" s="132" t="s">
        <v>27</v>
      </c>
      <c r="O19" s="132" t="s">
        <v>28</v>
      </c>
    </row>
    <row r="20" s="96" customFormat="1" ht="21.95" customHeight="1" spans="1:15">
      <c r="A20" s="111">
        <v>13</v>
      </c>
      <c r="B20" s="112" t="s">
        <v>23</v>
      </c>
      <c r="C20" s="112" t="s">
        <v>47</v>
      </c>
      <c r="D20" s="113" t="s">
        <v>46</v>
      </c>
      <c r="E20" s="112" t="s">
        <v>26</v>
      </c>
      <c r="F20" s="114">
        <v>2.95</v>
      </c>
      <c r="G20" s="115">
        <v>74.88</v>
      </c>
      <c r="H20" s="115">
        <v>17.4</v>
      </c>
      <c r="I20" s="115">
        <v>57.48</v>
      </c>
      <c r="J20" s="115">
        <v>8292.9</v>
      </c>
      <c r="K20" s="115">
        <v>8707</v>
      </c>
      <c r="L20" s="115">
        <v>620972.352</v>
      </c>
      <c r="M20" s="131">
        <f t="shared" si="1"/>
        <v>651980.16</v>
      </c>
      <c r="N20" s="132" t="s">
        <v>27</v>
      </c>
      <c r="O20" s="132" t="s">
        <v>28</v>
      </c>
    </row>
    <row r="21" s="96" customFormat="1" ht="21.95" customHeight="1" spans="1:15">
      <c r="A21" s="111">
        <v>14</v>
      </c>
      <c r="B21" s="112" t="s">
        <v>23</v>
      </c>
      <c r="C21" s="112" t="s">
        <v>48</v>
      </c>
      <c r="D21" s="113" t="s">
        <v>49</v>
      </c>
      <c r="E21" s="112" t="s">
        <v>26</v>
      </c>
      <c r="F21" s="114">
        <v>2.95</v>
      </c>
      <c r="G21" s="115">
        <v>74.88</v>
      </c>
      <c r="H21" s="115">
        <v>17.4</v>
      </c>
      <c r="I21" s="115">
        <v>57.48</v>
      </c>
      <c r="J21" s="115">
        <v>8505</v>
      </c>
      <c r="K21" s="115">
        <v>8930</v>
      </c>
      <c r="L21" s="115">
        <v>636854.4</v>
      </c>
      <c r="M21" s="131">
        <f t="shared" si="1"/>
        <v>668678.4</v>
      </c>
      <c r="N21" s="132" t="s">
        <v>27</v>
      </c>
      <c r="O21" s="132" t="s">
        <v>28</v>
      </c>
    </row>
    <row r="22" s="96" customFormat="1" ht="21.95" customHeight="1" spans="1:15">
      <c r="A22" s="111">
        <v>15</v>
      </c>
      <c r="B22" s="112" t="s">
        <v>23</v>
      </c>
      <c r="C22" s="112" t="s">
        <v>50</v>
      </c>
      <c r="D22" s="113" t="s">
        <v>51</v>
      </c>
      <c r="E22" s="112" t="s">
        <v>26</v>
      </c>
      <c r="F22" s="114">
        <v>2.95</v>
      </c>
      <c r="G22" s="115">
        <v>74.88</v>
      </c>
      <c r="H22" s="115">
        <v>17.4</v>
      </c>
      <c r="I22" s="115">
        <v>57.48</v>
      </c>
      <c r="J22" s="115">
        <v>8292.9</v>
      </c>
      <c r="K22" s="115">
        <v>8707</v>
      </c>
      <c r="L22" s="115">
        <v>620972.352</v>
      </c>
      <c r="M22" s="131">
        <f t="shared" si="1"/>
        <v>651980.16</v>
      </c>
      <c r="N22" s="132" t="s">
        <v>27</v>
      </c>
      <c r="O22" s="132" t="s">
        <v>28</v>
      </c>
    </row>
    <row r="23" s="96" customFormat="1" ht="21.95" customHeight="1" spans="1:15">
      <c r="A23" s="111">
        <v>16</v>
      </c>
      <c r="B23" s="112" t="s">
        <v>23</v>
      </c>
      <c r="C23" s="112" t="s">
        <v>52</v>
      </c>
      <c r="D23" s="113" t="s">
        <v>53</v>
      </c>
      <c r="E23" s="112" t="s">
        <v>26</v>
      </c>
      <c r="F23" s="114">
        <v>2.95</v>
      </c>
      <c r="G23" s="115">
        <v>74.88</v>
      </c>
      <c r="H23" s="115">
        <v>17.4</v>
      </c>
      <c r="I23" s="115">
        <v>57.48</v>
      </c>
      <c r="J23" s="115">
        <v>8505</v>
      </c>
      <c r="K23" s="115">
        <v>8930</v>
      </c>
      <c r="L23" s="115">
        <v>636854.4</v>
      </c>
      <c r="M23" s="131">
        <f t="shared" si="1"/>
        <v>668678.4</v>
      </c>
      <c r="N23" s="132" t="s">
        <v>27</v>
      </c>
      <c r="O23" s="132" t="s">
        <v>28</v>
      </c>
    </row>
    <row r="24" s="96" customFormat="1" ht="21.95" customHeight="1" spans="1:15">
      <c r="A24" s="111">
        <v>17</v>
      </c>
      <c r="B24" s="112" t="s">
        <v>23</v>
      </c>
      <c r="C24" s="112" t="s">
        <v>54</v>
      </c>
      <c r="D24" s="113" t="s">
        <v>53</v>
      </c>
      <c r="E24" s="112" t="s">
        <v>26</v>
      </c>
      <c r="F24" s="114">
        <v>2.95</v>
      </c>
      <c r="G24" s="115">
        <v>74.23</v>
      </c>
      <c r="H24" s="115">
        <v>17.25</v>
      </c>
      <c r="I24" s="115">
        <v>56.98</v>
      </c>
      <c r="J24" s="115">
        <v>8505</v>
      </c>
      <c r="K24" s="115">
        <v>8930</v>
      </c>
      <c r="L24" s="115">
        <v>631326.15</v>
      </c>
      <c r="M24" s="131">
        <f t="shared" si="1"/>
        <v>662873.9</v>
      </c>
      <c r="N24" s="132" t="s">
        <v>27</v>
      </c>
      <c r="O24" s="132" t="s">
        <v>28</v>
      </c>
    </row>
    <row r="25" s="96" customFormat="1" ht="21.95" customHeight="1" spans="1:15">
      <c r="A25" s="111">
        <v>18</v>
      </c>
      <c r="B25" s="112" t="s">
        <v>23</v>
      </c>
      <c r="C25" s="112" t="s">
        <v>55</v>
      </c>
      <c r="D25" s="113" t="s">
        <v>53</v>
      </c>
      <c r="E25" s="112" t="s">
        <v>26</v>
      </c>
      <c r="F25" s="114">
        <v>2.95</v>
      </c>
      <c r="G25" s="115">
        <v>74.88</v>
      </c>
      <c r="H25" s="115">
        <v>17.4</v>
      </c>
      <c r="I25" s="115">
        <v>57.48</v>
      </c>
      <c r="J25" s="115">
        <v>8505</v>
      </c>
      <c r="K25" s="115">
        <v>8930</v>
      </c>
      <c r="L25" s="115">
        <v>636854.4</v>
      </c>
      <c r="M25" s="131">
        <f t="shared" si="1"/>
        <v>668678.4</v>
      </c>
      <c r="N25" s="132" t="s">
        <v>27</v>
      </c>
      <c r="O25" s="132" t="s">
        <v>28</v>
      </c>
    </row>
    <row r="26" s="96" customFormat="1" ht="21.95" customHeight="1" spans="1:15">
      <c r="A26" s="111">
        <v>19</v>
      </c>
      <c r="B26" s="112" t="s">
        <v>23</v>
      </c>
      <c r="C26" s="112" t="s">
        <v>56</v>
      </c>
      <c r="D26" s="113" t="s">
        <v>57</v>
      </c>
      <c r="E26" s="112" t="s">
        <v>26</v>
      </c>
      <c r="F26" s="114">
        <v>2.95</v>
      </c>
      <c r="G26" s="115">
        <v>74.88</v>
      </c>
      <c r="H26" s="115">
        <v>17.4</v>
      </c>
      <c r="I26" s="115">
        <v>57.48</v>
      </c>
      <c r="J26" s="115">
        <v>8431.5</v>
      </c>
      <c r="K26" s="115">
        <v>8853</v>
      </c>
      <c r="L26" s="115">
        <v>631350.72</v>
      </c>
      <c r="M26" s="131">
        <f t="shared" si="1"/>
        <v>662912.64</v>
      </c>
      <c r="N26" s="132" t="s">
        <v>27</v>
      </c>
      <c r="O26" s="132" t="s">
        <v>28</v>
      </c>
    </row>
    <row r="27" s="96" customFormat="1" ht="21.95" customHeight="1" spans="1:15">
      <c r="A27" s="111">
        <v>20</v>
      </c>
      <c r="B27" s="112" t="s">
        <v>23</v>
      </c>
      <c r="C27" s="112" t="s">
        <v>58</v>
      </c>
      <c r="D27" s="113" t="s">
        <v>59</v>
      </c>
      <c r="E27" s="112" t="s">
        <v>26</v>
      </c>
      <c r="F27" s="114">
        <v>2.95</v>
      </c>
      <c r="G27" s="115">
        <v>74.88</v>
      </c>
      <c r="H27" s="115">
        <v>17.4</v>
      </c>
      <c r="I27" s="115">
        <v>57.48</v>
      </c>
      <c r="J27" s="115">
        <v>8820</v>
      </c>
      <c r="K27" s="115">
        <v>9261</v>
      </c>
      <c r="L27" s="115">
        <v>660441.6</v>
      </c>
      <c r="M27" s="131">
        <f t="shared" si="1"/>
        <v>693463.68</v>
      </c>
      <c r="N27" s="132" t="s">
        <v>27</v>
      </c>
      <c r="O27" s="132" t="s">
        <v>28</v>
      </c>
    </row>
    <row r="28" s="96" customFormat="1" ht="21.95" customHeight="1" spans="1:15">
      <c r="A28" s="111">
        <v>21</v>
      </c>
      <c r="B28" s="112" t="s">
        <v>23</v>
      </c>
      <c r="C28" s="112" t="s">
        <v>60</v>
      </c>
      <c r="D28" s="113" t="s">
        <v>61</v>
      </c>
      <c r="E28" s="112" t="s">
        <v>26</v>
      </c>
      <c r="F28" s="114">
        <v>2.95</v>
      </c>
      <c r="G28" s="115">
        <v>74.88</v>
      </c>
      <c r="H28" s="115">
        <v>17.4</v>
      </c>
      <c r="I28" s="115">
        <v>57.48</v>
      </c>
      <c r="J28" s="115">
        <v>8820</v>
      </c>
      <c r="K28" s="115">
        <v>9261</v>
      </c>
      <c r="L28" s="115">
        <v>660441.6</v>
      </c>
      <c r="M28" s="131">
        <f t="shared" si="1"/>
        <v>693463.68</v>
      </c>
      <c r="N28" s="132" t="s">
        <v>27</v>
      </c>
      <c r="O28" s="132" t="s">
        <v>28</v>
      </c>
    </row>
    <row r="29" s="96" customFormat="1" ht="21.95" customHeight="1" spans="1:15">
      <c r="A29" s="111">
        <v>22</v>
      </c>
      <c r="B29" s="112" t="s">
        <v>23</v>
      </c>
      <c r="C29" s="112" t="s">
        <v>62</v>
      </c>
      <c r="D29" s="113" t="s">
        <v>61</v>
      </c>
      <c r="E29" s="112" t="s">
        <v>26</v>
      </c>
      <c r="F29" s="114">
        <v>2.95</v>
      </c>
      <c r="G29" s="115">
        <v>74.88</v>
      </c>
      <c r="H29" s="115">
        <v>17.4</v>
      </c>
      <c r="I29" s="115">
        <v>57.48</v>
      </c>
      <c r="J29" s="115">
        <v>8820</v>
      </c>
      <c r="K29" s="115">
        <v>9261</v>
      </c>
      <c r="L29" s="115">
        <v>660441.6</v>
      </c>
      <c r="M29" s="131">
        <f t="shared" si="1"/>
        <v>693463.68</v>
      </c>
      <c r="N29" s="132" t="s">
        <v>27</v>
      </c>
      <c r="O29" s="132" t="s">
        <v>28</v>
      </c>
    </row>
    <row r="30" s="96" customFormat="1" ht="21.95" customHeight="1" spans="1:15">
      <c r="A30" s="111">
        <v>23</v>
      </c>
      <c r="B30" s="112" t="s">
        <v>23</v>
      </c>
      <c r="C30" s="112" t="s">
        <v>63</v>
      </c>
      <c r="D30" s="113" t="s">
        <v>64</v>
      </c>
      <c r="E30" s="112" t="s">
        <v>26</v>
      </c>
      <c r="F30" s="114">
        <v>2.95</v>
      </c>
      <c r="G30" s="115">
        <v>74.88</v>
      </c>
      <c r="H30" s="115">
        <v>17.4</v>
      </c>
      <c r="I30" s="115">
        <v>57.48</v>
      </c>
      <c r="J30" s="115">
        <v>7623</v>
      </c>
      <c r="K30" s="115">
        <v>8004</v>
      </c>
      <c r="L30" s="115">
        <v>570810.24</v>
      </c>
      <c r="M30" s="131">
        <f t="shared" si="1"/>
        <v>599339.52</v>
      </c>
      <c r="N30" s="132" t="s">
        <v>27</v>
      </c>
      <c r="O30" s="132" t="s">
        <v>28</v>
      </c>
    </row>
    <row r="31" s="97" customFormat="1" ht="24.75" customHeight="1" spans="1:15">
      <c r="A31" s="116" t="s">
        <v>65</v>
      </c>
      <c r="B31" s="117" t="s">
        <v>66</v>
      </c>
      <c r="C31" s="118"/>
      <c r="D31" s="118"/>
      <c r="E31" s="118"/>
      <c r="F31" s="119"/>
      <c r="G31" s="120">
        <f>SUM(G8:G30)</f>
        <v>1718.34</v>
      </c>
      <c r="H31" s="120">
        <f>SUM(H8:H30)</f>
        <v>399.3</v>
      </c>
      <c r="I31" s="120">
        <f>SUM(I8:I30)</f>
        <v>1319.04</v>
      </c>
      <c r="J31" s="133">
        <f>AVERAGE(J8:J30)</f>
        <v>8444.92173913043</v>
      </c>
      <c r="K31" s="134">
        <f>J31*105%</f>
        <v>8867.16782608696</v>
      </c>
      <c r="L31" s="135"/>
      <c r="M31" s="136"/>
      <c r="N31" s="137"/>
      <c r="O31" s="137"/>
    </row>
    <row r="32" s="98" customFormat="1" ht="33.95" customHeight="1" spans="1:15">
      <c r="A32" s="121" t="s">
        <v>67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38"/>
      <c r="L32" s="138"/>
      <c r="M32" s="139"/>
      <c r="N32" s="121"/>
      <c r="O32" s="121"/>
    </row>
    <row r="33" ht="15.95" customHeight="1" spans="1:15">
      <c r="A33" s="80"/>
      <c r="B33" s="80"/>
      <c r="C33" s="80"/>
      <c r="D33" s="80"/>
      <c r="E33" s="80"/>
      <c r="F33" s="80"/>
      <c r="G33" s="80"/>
      <c r="H33" s="80"/>
      <c r="I33" s="80"/>
      <c r="J33" s="140"/>
      <c r="K33" s="141"/>
      <c r="L33" s="141"/>
      <c r="M33" s="91"/>
      <c r="N33" s="80"/>
      <c r="O33" s="92"/>
    </row>
    <row r="34" spans="1:14">
      <c r="A34" s="81" t="s">
        <v>68</v>
      </c>
      <c r="B34" s="81"/>
      <c r="C34" s="81"/>
      <c r="D34" s="81"/>
      <c r="E34" s="81"/>
      <c r="F34" s="81"/>
      <c r="G34" s="81"/>
      <c r="H34" s="81"/>
      <c r="I34" s="81"/>
      <c r="J34" s="142"/>
      <c r="K34" s="143"/>
      <c r="L34" s="143"/>
      <c r="M34" s="95"/>
      <c r="N34" s="81"/>
    </row>
    <row r="35" ht="33" customHeight="1" spans="1:14">
      <c r="A35" s="61" t="s">
        <v>69</v>
      </c>
      <c r="B35" s="61"/>
      <c r="C35" s="61"/>
      <c r="D35" s="61"/>
      <c r="E35" s="61"/>
      <c r="F35" s="61"/>
      <c r="G35" s="61"/>
      <c r="H35" s="61"/>
      <c r="I35" s="61"/>
      <c r="J35" s="144"/>
      <c r="K35" s="145"/>
      <c r="L35" s="145"/>
      <c r="M35" s="68"/>
      <c r="N35" s="61"/>
    </row>
    <row r="36" spans="1:14">
      <c r="A36" s="61"/>
      <c r="B36" s="61"/>
      <c r="C36" s="61"/>
      <c r="D36" s="61"/>
      <c r="E36" s="61"/>
      <c r="F36" s="61"/>
      <c r="G36" s="61"/>
      <c r="H36" s="61"/>
      <c r="I36" s="61"/>
      <c r="J36" s="144"/>
      <c r="K36" s="145"/>
      <c r="L36" s="145"/>
      <c r="M36" s="68"/>
      <c r="N36" s="61"/>
    </row>
    <row r="37" ht="18.75" spans="1:15">
      <c r="A37" s="62" t="s">
        <v>70</v>
      </c>
      <c r="B37" s="62"/>
      <c r="D37" s="63"/>
      <c r="E37" s="63"/>
      <c r="F37" s="63"/>
      <c r="G37" s="63"/>
      <c r="H37" s="63"/>
      <c r="I37" s="63"/>
      <c r="J37" s="146"/>
      <c r="K37" s="147"/>
      <c r="L37" s="147"/>
      <c r="M37" s="70"/>
      <c r="N37" s="63"/>
      <c r="O37" s="63"/>
    </row>
    <row r="38" ht="18.75" spans="2:15">
      <c r="B38" s="63"/>
      <c r="C38" s="63"/>
      <c r="D38" s="63"/>
      <c r="E38" s="63"/>
      <c r="F38" s="63"/>
      <c r="G38" s="63"/>
      <c r="H38" s="63"/>
      <c r="I38" s="63"/>
      <c r="J38" s="146"/>
      <c r="K38" s="148"/>
      <c r="L38" s="148"/>
      <c r="M38" s="70"/>
      <c r="N38" s="63"/>
      <c r="O38" s="63"/>
    </row>
    <row r="39" ht="18.75" spans="1:15">
      <c r="A39" s="62" t="s">
        <v>71</v>
      </c>
      <c r="B39" s="62"/>
      <c r="C39" s="62"/>
      <c r="D39" s="62"/>
      <c r="E39" s="62"/>
      <c r="F39" s="62"/>
      <c r="H39" s="63"/>
      <c r="I39" s="63"/>
      <c r="J39" s="146"/>
      <c r="K39" s="147"/>
      <c r="L39" s="147"/>
      <c r="M39" s="70"/>
      <c r="O39" s="63"/>
    </row>
  </sheetData>
  <autoFilter ref="A7:O32">
    <extLst/>
  </autoFilter>
  <mergeCells count="12">
    <mergeCell ref="B2:O2"/>
    <mergeCell ref="K4:O4"/>
    <mergeCell ref="K5:O5"/>
    <mergeCell ref="A6:H6"/>
    <mergeCell ref="K6:O6"/>
    <mergeCell ref="B31:F31"/>
    <mergeCell ref="A32:O32"/>
    <mergeCell ref="A33:O33"/>
    <mergeCell ref="A34:N34"/>
    <mergeCell ref="A35:N35"/>
    <mergeCell ref="A37:B37"/>
    <mergeCell ref="A39:F39"/>
  </mergeCells>
  <printOptions horizontalCentered="1"/>
  <pageMargins left="0" right="0" top="0.393055555555556" bottom="0.393055555555556" header="0" footer="0"/>
  <pageSetup paperSize="9" scale="80" fitToHeight="0" orientation="landscape" horizontalDpi="600" verticalDpi="600"/>
  <headerFooter alignWithMargins="0" scaleWithDoc="0">
    <oddFooter>&amp;C&amp;P</oddFooter>
  </headerFooter>
  <colBreaks count="1" manualBreakCount="1">
    <brk id="15" max="65388" man="1"/>
  </colBreaks>
  <ignoredErrors>
    <ignoredError sqref="D8:D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W19"/>
  <sheetViews>
    <sheetView workbookViewId="0">
      <pane ySplit="7" topLeftCell="A8" activePane="bottomLeft" state="frozen"/>
      <selection/>
      <selection pane="bottomLeft" activeCell="H25" sqref="H25"/>
    </sheetView>
  </sheetViews>
  <sheetFormatPr defaultColWidth="8.75" defaultRowHeight="14.25"/>
  <cols>
    <col min="1" max="1" width="6.125" style="5" customWidth="1"/>
    <col min="2" max="2" width="11" style="5" customWidth="1"/>
    <col min="3" max="3" width="13.25" style="5" customWidth="1"/>
    <col min="4" max="4" width="7.125" style="5" customWidth="1"/>
    <col min="5" max="5" width="9.625" style="5" customWidth="1"/>
    <col min="6" max="6" width="6.75" style="5" customWidth="1"/>
    <col min="7" max="7" width="10.5" style="5" customWidth="1"/>
    <col min="8" max="8" width="13.25" style="5" customWidth="1"/>
    <col min="9" max="9" width="13" style="5" customWidth="1"/>
    <col min="10" max="10" width="18" style="5" customWidth="1"/>
    <col min="11" max="12" width="13.625" style="6" customWidth="1"/>
    <col min="13" max="13" width="13.625" style="7" customWidth="1"/>
    <col min="14" max="14" width="11.75" style="5" customWidth="1"/>
    <col min="15" max="15" width="8.75" style="5"/>
    <col min="20" max="20" width="11.75"/>
    <col min="22" max="22" width="13.125"/>
  </cols>
  <sheetData>
    <row r="2" ht="20.25" spans="2:15">
      <c r="B2" s="8" t="s">
        <v>0</v>
      </c>
      <c r="C2" s="8"/>
      <c r="D2" s="8"/>
      <c r="E2" s="8"/>
      <c r="F2" s="8"/>
      <c r="G2" s="8"/>
      <c r="H2" s="8"/>
      <c r="I2" s="8"/>
      <c r="J2" s="8"/>
      <c r="K2" s="29"/>
      <c r="L2" s="29"/>
      <c r="M2" s="30"/>
      <c r="N2" s="8"/>
      <c r="O2" s="8"/>
    </row>
    <row r="4" s="1" customFormat="1" ht="18.75" spans="1:15">
      <c r="A4" s="9" t="s">
        <v>72</v>
      </c>
      <c r="B4" s="9"/>
      <c r="C4" s="9"/>
      <c r="D4" s="9"/>
      <c r="E4" s="9"/>
      <c r="F4" s="9"/>
      <c r="G4" s="9"/>
      <c r="H4" s="9"/>
      <c r="I4" s="10"/>
      <c r="J4" s="11" t="s">
        <v>2</v>
      </c>
      <c r="K4" s="31" t="s">
        <v>3</v>
      </c>
      <c r="L4" s="31"/>
      <c r="M4" s="32"/>
      <c r="N4" s="11"/>
      <c r="O4" s="11"/>
    </row>
    <row r="5" s="1" customFormat="1" ht="19" customHeight="1" spans="1:15">
      <c r="A5" s="10"/>
      <c r="B5" s="11"/>
      <c r="C5" s="11"/>
      <c r="D5" s="11"/>
      <c r="E5" s="11"/>
      <c r="F5" s="11"/>
      <c r="G5" s="11"/>
      <c r="H5" s="12"/>
      <c r="I5" s="12"/>
      <c r="J5" s="12" t="s">
        <v>4</v>
      </c>
      <c r="K5" s="33" t="s">
        <v>5</v>
      </c>
      <c r="L5" s="33"/>
      <c r="M5" s="33"/>
      <c r="N5" s="33"/>
      <c r="O5" s="33"/>
    </row>
    <row r="6" s="1" customFormat="1" ht="18.75" spans="1:15">
      <c r="A6" s="13" t="s">
        <v>73</v>
      </c>
      <c r="B6" s="13"/>
      <c r="C6" s="13"/>
      <c r="D6" s="13"/>
      <c r="E6" s="13"/>
      <c r="F6" s="13"/>
      <c r="G6" s="13"/>
      <c r="H6" s="13"/>
      <c r="I6" s="10"/>
      <c r="J6" s="11" t="s">
        <v>7</v>
      </c>
      <c r="K6" s="34">
        <v>45105</v>
      </c>
      <c r="L6" s="34"/>
      <c r="M6" s="35"/>
      <c r="N6" s="34"/>
      <c r="O6" s="34"/>
    </row>
    <row r="7" s="2" customFormat="1" ht="54.95" customHeight="1" spans="1:15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  <c r="J7" s="15" t="s">
        <v>17</v>
      </c>
      <c r="K7" s="36" t="s">
        <v>18</v>
      </c>
      <c r="L7" s="37" t="s">
        <v>19</v>
      </c>
      <c r="M7" s="15" t="s">
        <v>20</v>
      </c>
      <c r="N7" s="15" t="s">
        <v>21</v>
      </c>
      <c r="O7" s="15" t="s">
        <v>22</v>
      </c>
    </row>
    <row r="8" s="3" customFormat="1" ht="21.95" customHeight="1" spans="1:23">
      <c r="A8" s="16">
        <v>1</v>
      </c>
      <c r="B8" s="72" t="s">
        <v>74</v>
      </c>
      <c r="C8" s="72" t="s">
        <v>75</v>
      </c>
      <c r="D8" s="73" t="s">
        <v>49</v>
      </c>
      <c r="E8" s="72" t="s">
        <v>76</v>
      </c>
      <c r="F8" s="72">
        <v>2.95</v>
      </c>
      <c r="G8" s="74">
        <v>54.02</v>
      </c>
      <c r="H8" s="74">
        <v>12.55</v>
      </c>
      <c r="I8" s="74">
        <v>41.47</v>
      </c>
      <c r="J8" s="74">
        <v>8370</v>
      </c>
      <c r="K8" s="74">
        <f>J8*105%</f>
        <v>8788.5</v>
      </c>
      <c r="L8" s="74">
        <f>G8*J8</f>
        <v>452147.4</v>
      </c>
      <c r="M8" s="82">
        <f>G8*K8</f>
        <v>474754.77</v>
      </c>
      <c r="N8" s="83" t="s">
        <v>27</v>
      </c>
      <c r="O8" s="83" t="s">
        <v>28</v>
      </c>
      <c r="P8" s="40"/>
      <c r="Q8" s="40"/>
      <c r="R8" s="40"/>
      <c r="S8" s="55"/>
      <c r="T8" s="40"/>
      <c r="U8" s="56"/>
      <c r="V8" s="40"/>
      <c r="W8" s="40"/>
    </row>
    <row r="9" s="3" customFormat="1" ht="25" customHeight="1" spans="1:23">
      <c r="A9" s="16">
        <v>2</v>
      </c>
      <c r="B9" s="72" t="s">
        <v>74</v>
      </c>
      <c r="C9" s="72" t="s">
        <v>77</v>
      </c>
      <c r="D9" s="73" t="s">
        <v>57</v>
      </c>
      <c r="E9" s="72" t="s">
        <v>76</v>
      </c>
      <c r="F9" s="72">
        <v>2.95</v>
      </c>
      <c r="G9" s="74">
        <v>54.02</v>
      </c>
      <c r="H9" s="74">
        <v>12.55</v>
      </c>
      <c r="I9" s="74">
        <v>41.47</v>
      </c>
      <c r="J9" s="74">
        <v>8550</v>
      </c>
      <c r="K9" s="74">
        <f>J9*105%</f>
        <v>8977.5</v>
      </c>
      <c r="L9" s="74">
        <f>G9*J9</f>
        <v>461871</v>
      </c>
      <c r="M9" s="82">
        <f>G9*K9</f>
        <v>484964.55</v>
      </c>
      <c r="N9" s="83" t="s">
        <v>27</v>
      </c>
      <c r="O9" s="83" t="s">
        <v>28</v>
      </c>
      <c r="P9" s="40"/>
      <c r="Q9" s="40"/>
      <c r="R9" s="40"/>
      <c r="S9" s="55"/>
      <c r="T9" s="40"/>
      <c r="U9" s="56"/>
      <c r="V9" s="40"/>
      <c r="W9" s="40"/>
    </row>
    <row r="10" s="3" customFormat="1" ht="21.95" customHeight="1" spans="1:23">
      <c r="A10" s="16">
        <v>3</v>
      </c>
      <c r="B10" s="72" t="s">
        <v>74</v>
      </c>
      <c r="C10" s="72" t="s">
        <v>78</v>
      </c>
      <c r="D10" s="73" t="s">
        <v>79</v>
      </c>
      <c r="E10" s="72" t="s">
        <v>76</v>
      </c>
      <c r="F10" s="72">
        <v>2.95</v>
      </c>
      <c r="G10" s="74">
        <v>54.02</v>
      </c>
      <c r="H10" s="74">
        <v>12.55</v>
      </c>
      <c r="I10" s="74">
        <v>41.47</v>
      </c>
      <c r="J10" s="74">
        <v>8550</v>
      </c>
      <c r="K10" s="74">
        <f>J10*105%</f>
        <v>8977.5</v>
      </c>
      <c r="L10" s="74">
        <f>G10*J10</f>
        <v>461871</v>
      </c>
      <c r="M10" s="82">
        <f>G10*K10</f>
        <v>484964.55</v>
      </c>
      <c r="N10" s="83" t="s">
        <v>27</v>
      </c>
      <c r="O10" s="83" t="s">
        <v>28</v>
      </c>
      <c r="P10" s="40"/>
      <c r="Q10" s="40"/>
      <c r="R10" s="40"/>
      <c r="S10" s="55"/>
      <c r="T10" s="40"/>
      <c r="U10" s="56"/>
      <c r="V10" s="40"/>
      <c r="W10" s="40"/>
    </row>
    <row r="11" s="4" customFormat="1" ht="24.75" customHeight="1" spans="1:18">
      <c r="A11" s="20" t="s">
        <v>65</v>
      </c>
      <c r="B11" s="75" t="s">
        <v>66</v>
      </c>
      <c r="C11" s="76"/>
      <c r="D11" s="76"/>
      <c r="E11" s="76"/>
      <c r="F11" s="77"/>
      <c r="G11" s="78">
        <f>SUM(G8:G10)</f>
        <v>162.06</v>
      </c>
      <c r="H11" s="78">
        <f>SUM(H8:H10)</f>
        <v>37.65</v>
      </c>
      <c r="I11" s="78">
        <f>SUM(I8:I10)</f>
        <v>124.41</v>
      </c>
      <c r="J11" s="84">
        <f>AVERAGE(J8:J10)</f>
        <v>8490</v>
      </c>
      <c r="K11" s="85">
        <f>AVERAGE(K8:K10)</f>
        <v>8914.5</v>
      </c>
      <c r="L11" s="84"/>
      <c r="M11" s="86"/>
      <c r="N11" s="87"/>
      <c r="O11" s="87"/>
      <c r="R11" s="57"/>
    </row>
    <row r="12" ht="33.95" customHeight="1" spans="1:15">
      <c r="A12" s="79" t="s">
        <v>80</v>
      </c>
      <c r="B12" s="79"/>
      <c r="C12" s="79"/>
      <c r="D12" s="79"/>
      <c r="E12" s="79"/>
      <c r="F12" s="79"/>
      <c r="G12" s="79"/>
      <c r="H12" s="79"/>
      <c r="I12" s="79"/>
      <c r="J12" s="79"/>
      <c r="K12" s="88"/>
      <c r="L12" s="88"/>
      <c r="M12" s="89"/>
      <c r="N12" s="79"/>
      <c r="O12" s="79"/>
    </row>
    <row r="13" ht="15.95" customHeight="1" spans="1:16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90"/>
      <c r="L13" s="90"/>
      <c r="M13" s="91"/>
      <c r="N13" s="80"/>
      <c r="O13" s="92"/>
      <c r="P13" s="93"/>
    </row>
    <row r="14" spans="1:14">
      <c r="A14" s="81" t="s">
        <v>68</v>
      </c>
      <c r="B14" s="81"/>
      <c r="C14" s="81"/>
      <c r="D14" s="81"/>
      <c r="E14" s="81"/>
      <c r="F14" s="81"/>
      <c r="G14" s="81"/>
      <c r="H14" s="81"/>
      <c r="I14" s="81"/>
      <c r="J14" s="81"/>
      <c r="K14" s="94"/>
      <c r="L14" s="94"/>
      <c r="M14" s="95"/>
      <c r="N14" s="81"/>
    </row>
    <row r="15" ht="33" customHeight="1" spans="1:14">
      <c r="A15" s="61" t="s">
        <v>69</v>
      </c>
      <c r="B15" s="61"/>
      <c r="C15" s="61"/>
      <c r="D15" s="61"/>
      <c r="E15" s="61"/>
      <c r="F15" s="61"/>
      <c r="G15" s="61"/>
      <c r="H15" s="61"/>
      <c r="I15" s="61"/>
      <c r="J15" s="61"/>
      <c r="K15" s="67"/>
      <c r="L15" s="67"/>
      <c r="M15" s="68"/>
      <c r="N15" s="61"/>
    </row>
    <row r="16" spans="1:14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7"/>
      <c r="L16" s="67"/>
      <c r="M16" s="68"/>
      <c r="N16" s="61"/>
    </row>
    <row r="17" ht="18.75" spans="1:15">
      <c r="A17" s="62" t="s">
        <v>70</v>
      </c>
      <c r="B17" s="62"/>
      <c r="D17" s="63"/>
      <c r="E17" s="63"/>
      <c r="F17" s="63"/>
      <c r="G17" s="63"/>
      <c r="H17" s="63"/>
      <c r="I17" s="63"/>
      <c r="J17" s="63"/>
      <c r="K17" s="69"/>
      <c r="L17" s="69"/>
      <c r="M17" s="70"/>
      <c r="N17" s="63"/>
      <c r="O17" s="63"/>
    </row>
    <row r="18" ht="18.75" spans="2:15">
      <c r="B18" s="63"/>
      <c r="C18" s="63"/>
      <c r="D18" s="63"/>
      <c r="E18" s="63"/>
      <c r="F18" s="63"/>
      <c r="G18" s="63"/>
      <c r="H18" s="63"/>
      <c r="I18" s="63"/>
      <c r="J18" s="63"/>
      <c r="K18" s="71"/>
      <c r="L18" s="71"/>
      <c r="M18" s="70"/>
      <c r="N18" s="63"/>
      <c r="O18" s="63"/>
    </row>
    <row r="19" ht="18.75" spans="1:15">
      <c r="A19" s="62" t="s">
        <v>71</v>
      </c>
      <c r="B19" s="62"/>
      <c r="C19" s="62"/>
      <c r="D19" s="62"/>
      <c r="E19" s="62"/>
      <c r="F19" s="62"/>
      <c r="H19" s="63"/>
      <c r="I19" s="63"/>
      <c r="J19" s="63"/>
      <c r="K19" s="69"/>
      <c r="L19" s="69"/>
      <c r="M19" s="70"/>
      <c r="O19" s="63"/>
    </row>
  </sheetData>
  <autoFilter ref="A7:N12">
    <extLst/>
  </autoFilter>
  <mergeCells count="12">
    <mergeCell ref="B2:O2"/>
    <mergeCell ref="K4:O4"/>
    <mergeCell ref="K5:O5"/>
    <mergeCell ref="A6:H6"/>
    <mergeCell ref="K6:O6"/>
    <mergeCell ref="B11:F11"/>
    <mergeCell ref="A12:O12"/>
    <mergeCell ref="A13:P13"/>
    <mergeCell ref="A14:N14"/>
    <mergeCell ref="A15:N15"/>
    <mergeCell ref="A17:B17"/>
    <mergeCell ref="A19:F19"/>
  </mergeCells>
  <printOptions horizontalCentered="1"/>
  <pageMargins left="0" right="0" top="0.393055555555556" bottom="0.393055555555556" header="0" footer="0"/>
  <pageSetup paperSize="9" scale="80" fitToHeight="0" orientation="landscape" horizontalDpi="600" verticalDpi="600"/>
  <headerFooter alignWithMargins="0" scaleWithDoc="0">
    <oddFooter>&amp;C&amp;P</oddFooter>
  </headerFooter>
  <colBreaks count="1" manualBreakCount="1">
    <brk id="15" max="65368" man="1"/>
  </colBreaks>
  <ignoredErrors>
    <ignoredError sqref="D8:D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W24"/>
  <sheetViews>
    <sheetView workbookViewId="0">
      <pane ySplit="7" topLeftCell="A8" activePane="bottomLeft" state="frozen"/>
      <selection/>
      <selection pane="bottomLeft" activeCell="H22" sqref="H22"/>
    </sheetView>
  </sheetViews>
  <sheetFormatPr defaultColWidth="8.75" defaultRowHeight="14.25"/>
  <cols>
    <col min="1" max="1" width="6.125" style="5" customWidth="1"/>
    <col min="2" max="2" width="11" style="5" customWidth="1"/>
    <col min="3" max="3" width="13.25" style="5" customWidth="1"/>
    <col min="4" max="4" width="7.125" style="5" customWidth="1"/>
    <col min="5" max="5" width="9.625" style="5" customWidth="1"/>
    <col min="6" max="6" width="6.75" style="5" customWidth="1"/>
    <col min="7" max="7" width="10.5" style="5" customWidth="1"/>
    <col min="8" max="8" width="13.25" style="5" customWidth="1"/>
    <col min="9" max="9" width="13" style="5" customWidth="1"/>
    <col min="10" max="10" width="18" style="5" customWidth="1"/>
    <col min="11" max="12" width="13.625" style="6" customWidth="1"/>
    <col min="13" max="13" width="13.625" style="7" customWidth="1"/>
    <col min="14" max="14" width="11.75" style="5" customWidth="1"/>
    <col min="15" max="15" width="8.75" style="5"/>
    <col min="16" max="16" width="18.375" customWidth="1"/>
    <col min="20" max="20" width="11.75"/>
    <col min="22" max="22" width="13.125"/>
  </cols>
  <sheetData>
    <row r="2" ht="20.25" spans="2:15">
      <c r="B2" s="8" t="s">
        <v>0</v>
      </c>
      <c r="C2" s="8"/>
      <c r="D2" s="8"/>
      <c r="E2" s="8"/>
      <c r="F2" s="8"/>
      <c r="G2" s="8"/>
      <c r="H2" s="8"/>
      <c r="I2" s="8"/>
      <c r="J2" s="8"/>
      <c r="K2" s="29"/>
      <c r="L2" s="29"/>
      <c r="M2" s="30"/>
      <c r="N2" s="8"/>
      <c r="O2" s="8"/>
    </row>
    <row r="4" s="1" customFormat="1" ht="18.75" spans="1:15">
      <c r="A4" s="9" t="s">
        <v>72</v>
      </c>
      <c r="B4" s="9"/>
      <c r="C4" s="9"/>
      <c r="D4" s="9"/>
      <c r="E4" s="9"/>
      <c r="F4" s="9"/>
      <c r="G4" s="9"/>
      <c r="H4" s="9"/>
      <c r="I4" s="10"/>
      <c r="J4" s="11" t="s">
        <v>2</v>
      </c>
      <c r="K4" s="31" t="s">
        <v>3</v>
      </c>
      <c r="L4" s="31"/>
      <c r="M4" s="32"/>
      <c r="N4" s="11"/>
      <c r="O4" s="11"/>
    </row>
    <row r="5" s="1" customFormat="1" ht="19" customHeight="1" spans="1:15">
      <c r="A5" s="10"/>
      <c r="B5" s="11"/>
      <c r="C5" s="11"/>
      <c r="D5" s="11"/>
      <c r="E5" s="11"/>
      <c r="F5" s="11"/>
      <c r="G5" s="11"/>
      <c r="H5" s="12"/>
      <c r="I5" s="12"/>
      <c r="J5" s="12" t="s">
        <v>4</v>
      </c>
      <c r="K5" s="33" t="s">
        <v>5</v>
      </c>
      <c r="L5" s="33"/>
      <c r="M5" s="33"/>
      <c r="N5" s="33"/>
      <c r="O5" s="33"/>
    </row>
    <row r="6" s="1" customFormat="1" ht="18.75" spans="1:15">
      <c r="A6" s="13" t="s">
        <v>73</v>
      </c>
      <c r="B6" s="13"/>
      <c r="C6" s="13"/>
      <c r="D6" s="13"/>
      <c r="E6" s="13"/>
      <c r="F6" s="13"/>
      <c r="G6" s="13"/>
      <c r="H6" s="13"/>
      <c r="I6" s="10"/>
      <c r="J6" s="11" t="s">
        <v>7</v>
      </c>
      <c r="K6" s="34">
        <v>45105</v>
      </c>
      <c r="L6" s="34"/>
      <c r="M6" s="35"/>
      <c r="N6" s="34"/>
      <c r="O6" s="34"/>
    </row>
    <row r="7" s="2" customFormat="1" ht="54.95" customHeight="1" spans="1:15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  <c r="J7" s="15" t="s">
        <v>17</v>
      </c>
      <c r="K7" s="36" t="s">
        <v>18</v>
      </c>
      <c r="L7" s="37" t="s">
        <v>19</v>
      </c>
      <c r="M7" s="15" t="s">
        <v>20</v>
      </c>
      <c r="N7" s="15" t="s">
        <v>21</v>
      </c>
      <c r="O7" s="15" t="s">
        <v>22</v>
      </c>
    </row>
    <row r="8" s="3" customFormat="1" ht="21.95" customHeight="1" spans="1:23">
      <c r="A8" s="16">
        <v>1</v>
      </c>
      <c r="B8" s="58" t="s">
        <v>81</v>
      </c>
      <c r="C8" s="17" t="s">
        <v>82</v>
      </c>
      <c r="D8" s="59" t="s">
        <v>83</v>
      </c>
      <c r="E8" s="58" t="s">
        <v>76</v>
      </c>
      <c r="F8" s="58">
        <v>2.95</v>
      </c>
      <c r="G8" s="60">
        <v>54.08</v>
      </c>
      <c r="H8" s="60">
        <v>12.61</v>
      </c>
      <c r="I8" s="60">
        <v>41.47</v>
      </c>
      <c r="J8" s="60">
        <v>9030</v>
      </c>
      <c r="K8" s="60">
        <f t="shared" ref="K8:K15" si="0">J8*105%</f>
        <v>9481.5</v>
      </c>
      <c r="L8" s="60">
        <v>488342.4</v>
      </c>
      <c r="M8" s="64">
        <f>G8*K8</f>
        <v>512759.52</v>
      </c>
      <c r="N8" s="65" t="s">
        <v>27</v>
      </c>
      <c r="O8" s="66" t="s">
        <v>28</v>
      </c>
      <c r="P8" s="40"/>
      <c r="Q8" s="40"/>
      <c r="R8" s="40"/>
      <c r="S8" s="55"/>
      <c r="T8" s="40"/>
      <c r="U8" s="56"/>
      <c r="V8" s="40"/>
      <c r="W8" s="40"/>
    </row>
    <row r="9" s="3" customFormat="1" ht="21.95" customHeight="1" spans="1:23">
      <c r="A9" s="16">
        <v>2</v>
      </c>
      <c r="B9" s="58" t="s">
        <v>81</v>
      </c>
      <c r="C9" s="17" t="s">
        <v>84</v>
      </c>
      <c r="D9" s="59" t="s">
        <v>83</v>
      </c>
      <c r="E9" s="58" t="s">
        <v>76</v>
      </c>
      <c r="F9" s="58">
        <v>2.95</v>
      </c>
      <c r="G9" s="60">
        <v>55.64</v>
      </c>
      <c r="H9" s="60">
        <v>12.97</v>
      </c>
      <c r="I9" s="60">
        <v>42.67</v>
      </c>
      <c r="J9" s="60">
        <v>9030</v>
      </c>
      <c r="K9" s="60">
        <f t="shared" si="0"/>
        <v>9481.5</v>
      </c>
      <c r="L9" s="60">
        <v>502429.2</v>
      </c>
      <c r="M9" s="64">
        <f t="shared" ref="M8:M15" si="1">G9*K9</f>
        <v>527550.66</v>
      </c>
      <c r="N9" s="65" t="s">
        <v>27</v>
      </c>
      <c r="O9" s="66" t="s">
        <v>28</v>
      </c>
      <c r="P9" s="40"/>
      <c r="Q9" s="40"/>
      <c r="R9" s="40"/>
      <c r="S9" s="55"/>
      <c r="T9" s="40"/>
      <c r="U9" s="56"/>
      <c r="V9" s="40"/>
      <c r="W9" s="40"/>
    </row>
    <row r="10" s="3" customFormat="1" ht="21.95" customHeight="1" spans="1:23">
      <c r="A10" s="16">
        <v>3</v>
      </c>
      <c r="B10" s="58" t="s">
        <v>81</v>
      </c>
      <c r="C10" s="17" t="s">
        <v>85</v>
      </c>
      <c r="D10" s="59" t="s">
        <v>86</v>
      </c>
      <c r="E10" s="58" t="s">
        <v>76</v>
      </c>
      <c r="F10" s="58">
        <v>2.95</v>
      </c>
      <c r="G10" s="60">
        <v>54.08</v>
      </c>
      <c r="H10" s="60">
        <v>12.61</v>
      </c>
      <c r="I10" s="60">
        <v>41.47</v>
      </c>
      <c r="J10" s="60">
        <v>9030</v>
      </c>
      <c r="K10" s="60">
        <f t="shared" si="0"/>
        <v>9481.5</v>
      </c>
      <c r="L10" s="60">
        <v>488342.4</v>
      </c>
      <c r="M10" s="64">
        <f t="shared" si="1"/>
        <v>512759.52</v>
      </c>
      <c r="N10" s="65" t="s">
        <v>27</v>
      </c>
      <c r="O10" s="66" t="s">
        <v>28</v>
      </c>
      <c r="P10" s="40"/>
      <c r="Q10" s="40"/>
      <c r="R10" s="40"/>
      <c r="S10" s="55"/>
      <c r="T10" s="40"/>
      <c r="U10" s="56"/>
      <c r="V10" s="40"/>
      <c r="W10" s="40"/>
    </row>
    <row r="11" s="3" customFormat="1" ht="21.95" customHeight="1" spans="1:23">
      <c r="A11" s="16">
        <v>4</v>
      </c>
      <c r="B11" s="58" t="s">
        <v>81</v>
      </c>
      <c r="C11" s="17" t="s">
        <v>87</v>
      </c>
      <c r="D11" s="59" t="s">
        <v>79</v>
      </c>
      <c r="E11" s="58" t="s">
        <v>76</v>
      </c>
      <c r="F11" s="58">
        <v>2.95</v>
      </c>
      <c r="G11" s="60">
        <v>54.08</v>
      </c>
      <c r="H11" s="60">
        <v>12.61</v>
      </c>
      <c r="I11" s="60">
        <v>41.47</v>
      </c>
      <c r="J11" s="60">
        <v>9030</v>
      </c>
      <c r="K11" s="60">
        <f t="shared" si="0"/>
        <v>9481.5</v>
      </c>
      <c r="L11" s="60">
        <v>488342.4</v>
      </c>
      <c r="M11" s="64">
        <f t="shared" si="1"/>
        <v>512759.52</v>
      </c>
      <c r="N11" s="65" t="s">
        <v>27</v>
      </c>
      <c r="O11" s="66" t="s">
        <v>28</v>
      </c>
      <c r="P11" s="40"/>
      <c r="Q11" s="40"/>
      <c r="R11" s="40"/>
      <c r="S11" s="55"/>
      <c r="T11" s="40"/>
      <c r="U11" s="56"/>
      <c r="V11" s="40"/>
      <c r="W11" s="40"/>
    </row>
    <row r="12" s="3" customFormat="1" ht="21.95" customHeight="1" spans="1:23">
      <c r="A12" s="16">
        <v>5</v>
      </c>
      <c r="B12" s="58" t="s">
        <v>81</v>
      </c>
      <c r="C12" s="17" t="s">
        <v>88</v>
      </c>
      <c r="D12" s="59" t="s">
        <v>79</v>
      </c>
      <c r="E12" s="58" t="s">
        <v>76</v>
      </c>
      <c r="F12" s="58">
        <v>2.95</v>
      </c>
      <c r="G12" s="60">
        <v>55.64</v>
      </c>
      <c r="H12" s="60">
        <v>12.97</v>
      </c>
      <c r="I12" s="60">
        <v>42.67</v>
      </c>
      <c r="J12" s="60">
        <v>9030</v>
      </c>
      <c r="K12" s="60">
        <f t="shared" si="0"/>
        <v>9481.5</v>
      </c>
      <c r="L12" s="60">
        <v>502429.2</v>
      </c>
      <c r="M12" s="64">
        <f t="shared" si="1"/>
        <v>527550.66</v>
      </c>
      <c r="N12" s="65" t="s">
        <v>27</v>
      </c>
      <c r="O12" s="66" t="s">
        <v>28</v>
      </c>
      <c r="P12" s="40"/>
      <c r="Q12" s="40"/>
      <c r="R12" s="40"/>
      <c r="S12" s="55"/>
      <c r="T12" s="40"/>
      <c r="U12" s="56"/>
      <c r="V12" s="40"/>
      <c r="W12" s="40"/>
    </row>
    <row r="13" s="3" customFormat="1" ht="21.95" customHeight="1" spans="1:23">
      <c r="A13" s="16">
        <v>6</v>
      </c>
      <c r="B13" s="58" t="s">
        <v>81</v>
      </c>
      <c r="C13" s="17" t="s">
        <v>89</v>
      </c>
      <c r="D13" s="59" t="s">
        <v>90</v>
      </c>
      <c r="E13" s="58" t="s">
        <v>76</v>
      </c>
      <c r="F13" s="58">
        <v>2.95</v>
      </c>
      <c r="G13" s="60">
        <v>54.08</v>
      </c>
      <c r="H13" s="60">
        <v>12.61</v>
      </c>
      <c r="I13" s="60">
        <v>41.47</v>
      </c>
      <c r="J13" s="60">
        <v>9030</v>
      </c>
      <c r="K13" s="60">
        <f t="shared" si="0"/>
        <v>9481.5</v>
      </c>
      <c r="L13" s="60">
        <v>488342.4</v>
      </c>
      <c r="M13" s="64">
        <f t="shared" si="1"/>
        <v>512759.52</v>
      </c>
      <c r="N13" s="65" t="s">
        <v>27</v>
      </c>
      <c r="O13" s="66" t="s">
        <v>28</v>
      </c>
      <c r="P13" s="40"/>
      <c r="Q13" s="40"/>
      <c r="R13" s="40"/>
      <c r="S13" s="55"/>
      <c r="T13" s="40"/>
      <c r="U13" s="56"/>
      <c r="V13" s="40"/>
      <c r="W13" s="40"/>
    </row>
    <row r="14" s="3" customFormat="1" ht="21.95" customHeight="1" spans="1:23">
      <c r="A14" s="16">
        <v>7</v>
      </c>
      <c r="B14" s="58" t="s">
        <v>81</v>
      </c>
      <c r="C14" s="17" t="s">
        <v>91</v>
      </c>
      <c r="D14" s="59" t="s">
        <v>90</v>
      </c>
      <c r="E14" s="58" t="s">
        <v>76</v>
      </c>
      <c r="F14" s="58">
        <v>2.95</v>
      </c>
      <c r="G14" s="60">
        <v>55.64</v>
      </c>
      <c r="H14" s="60">
        <v>12.97</v>
      </c>
      <c r="I14" s="60">
        <v>42.67</v>
      </c>
      <c r="J14" s="60">
        <v>9030</v>
      </c>
      <c r="K14" s="60">
        <f t="shared" si="0"/>
        <v>9481.5</v>
      </c>
      <c r="L14" s="60">
        <v>502429.2</v>
      </c>
      <c r="M14" s="64">
        <f t="shared" si="1"/>
        <v>527550.66</v>
      </c>
      <c r="N14" s="65" t="s">
        <v>27</v>
      </c>
      <c r="O14" s="66" t="s">
        <v>28</v>
      </c>
      <c r="P14" s="40"/>
      <c r="Q14" s="40"/>
      <c r="R14" s="40"/>
      <c r="S14" s="55"/>
      <c r="T14" s="40"/>
      <c r="U14" s="56"/>
      <c r="V14" s="40"/>
      <c r="W14" s="40"/>
    </row>
    <row r="15" s="3" customFormat="1" ht="21.95" customHeight="1" spans="1:23">
      <c r="A15" s="16">
        <v>8</v>
      </c>
      <c r="B15" s="58" t="s">
        <v>81</v>
      </c>
      <c r="C15" s="17" t="s">
        <v>92</v>
      </c>
      <c r="D15" s="59" t="s">
        <v>64</v>
      </c>
      <c r="E15" s="58" t="s">
        <v>76</v>
      </c>
      <c r="F15" s="58">
        <v>2.95</v>
      </c>
      <c r="G15" s="60">
        <v>55.64</v>
      </c>
      <c r="H15" s="60">
        <v>12.97</v>
      </c>
      <c r="I15" s="60">
        <v>42.67</v>
      </c>
      <c r="J15" s="60">
        <v>9030</v>
      </c>
      <c r="K15" s="60">
        <f t="shared" si="0"/>
        <v>9481.5</v>
      </c>
      <c r="L15" s="60">
        <v>502429.2</v>
      </c>
      <c r="M15" s="64">
        <f t="shared" si="1"/>
        <v>527550.66</v>
      </c>
      <c r="N15" s="65" t="s">
        <v>27</v>
      </c>
      <c r="O15" s="66" t="s">
        <v>28</v>
      </c>
      <c r="P15" s="40"/>
      <c r="Q15" s="40"/>
      <c r="R15" s="40"/>
      <c r="S15" s="55"/>
      <c r="T15" s="40"/>
      <c r="U15" s="56"/>
      <c r="V15" s="40"/>
      <c r="W15" s="40"/>
    </row>
    <row r="16" s="4" customFormat="1" ht="24.75" customHeight="1" spans="1:18">
      <c r="A16" s="20" t="s">
        <v>65</v>
      </c>
      <c r="B16" s="21" t="s">
        <v>66</v>
      </c>
      <c r="C16" s="22"/>
      <c r="D16" s="22"/>
      <c r="E16" s="22"/>
      <c r="F16" s="23"/>
      <c r="G16" s="24">
        <f>SUM(G8:G15)</f>
        <v>438.88</v>
      </c>
      <c r="H16" s="24">
        <f>SUM(H8:H15)</f>
        <v>102.32</v>
      </c>
      <c r="I16" s="24">
        <f>SUM(I8:I15)</f>
        <v>336.56</v>
      </c>
      <c r="J16" s="41">
        <f>AVERAGE(J8:J15)</f>
        <v>9030</v>
      </c>
      <c r="K16" s="42">
        <f>AVERAGE(K8:K15)</f>
        <v>9481.5</v>
      </c>
      <c r="L16" s="41"/>
      <c r="M16" s="20"/>
      <c r="N16" s="43"/>
      <c r="O16" s="43"/>
      <c r="P16" s="40"/>
      <c r="R16" s="57"/>
    </row>
    <row r="17" s="1" customFormat="1" ht="33.95" customHeight="1" spans="1:15">
      <c r="A17" s="25" t="s">
        <v>93</v>
      </c>
      <c r="B17" s="25"/>
      <c r="C17" s="25"/>
      <c r="D17" s="25"/>
      <c r="E17" s="25"/>
      <c r="F17" s="25"/>
      <c r="G17" s="25"/>
      <c r="H17" s="25"/>
      <c r="I17" s="25"/>
      <c r="J17" s="25"/>
      <c r="K17" s="44"/>
      <c r="L17" s="44"/>
      <c r="M17" s="25"/>
      <c r="N17" s="25"/>
      <c r="O17" s="25"/>
    </row>
    <row r="18" s="1" customFormat="1" ht="15.95" customHeight="1" spans="1:16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45"/>
      <c r="L18" s="45"/>
      <c r="M18" s="26"/>
      <c r="N18" s="26"/>
      <c r="O18" s="32"/>
      <c r="P18" s="46"/>
    </row>
    <row r="19" s="1" customFormat="1" spans="1:15">
      <c r="A19" s="27" t="s">
        <v>68</v>
      </c>
      <c r="B19" s="27"/>
      <c r="C19" s="27"/>
      <c r="D19" s="27"/>
      <c r="E19" s="27"/>
      <c r="F19" s="27"/>
      <c r="G19" s="27"/>
      <c r="H19" s="27"/>
      <c r="I19" s="27"/>
      <c r="J19" s="27"/>
      <c r="K19" s="47"/>
      <c r="L19" s="47"/>
      <c r="M19" s="48"/>
      <c r="N19" s="27"/>
      <c r="O19" s="10"/>
    </row>
    <row r="20" s="1" customFormat="1" ht="33" customHeight="1" spans="1:15">
      <c r="A20" s="28" t="s">
        <v>69</v>
      </c>
      <c r="B20" s="28"/>
      <c r="C20" s="28"/>
      <c r="D20" s="28"/>
      <c r="E20" s="28"/>
      <c r="F20" s="28"/>
      <c r="G20" s="28"/>
      <c r="H20" s="28"/>
      <c r="I20" s="28"/>
      <c r="J20" s="28"/>
      <c r="K20" s="49"/>
      <c r="L20" s="49"/>
      <c r="M20" s="50"/>
      <c r="N20" s="28"/>
      <c r="O20" s="10"/>
    </row>
    <row r="21" spans="1:14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7"/>
      <c r="L21" s="67"/>
      <c r="M21" s="68"/>
      <c r="N21" s="61"/>
    </row>
    <row r="22" ht="18.75" spans="1:15">
      <c r="A22" s="62" t="s">
        <v>70</v>
      </c>
      <c r="B22" s="62"/>
      <c r="D22" s="63"/>
      <c r="E22" s="63"/>
      <c r="F22" s="63"/>
      <c r="G22" s="63"/>
      <c r="H22" s="63"/>
      <c r="I22" s="63"/>
      <c r="J22" s="61"/>
      <c r="K22" s="69"/>
      <c r="L22" s="69"/>
      <c r="M22" s="70"/>
      <c r="N22" s="63"/>
      <c r="O22" s="63"/>
    </row>
    <row r="23" ht="18.75" spans="2:15">
      <c r="B23" s="63"/>
      <c r="C23" s="63"/>
      <c r="D23" s="63"/>
      <c r="E23" s="63"/>
      <c r="F23" s="63"/>
      <c r="G23" s="63"/>
      <c r="H23" s="63"/>
      <c r="I23" s="63"/>
      <c r="J23" s="63"/>
      <c r="K23" s="71"/>
      <c r="L23" s="71"/>
      <c r="M23" s="70"/>
      <c r="N23" s="63"/>
      <c r="O23" s="63"/>
    </row>
    <row r="24" ht="18.75" spans="1:15">
      <c r="A24" s="62" t="s">
        <v>71</v>
      </c>
      <c r="B24" s="62"/>
      <c r="C24" s="62"/>
      <c r="D24" s="62"/>
      <c r="E24" s="62"/>
      <c r="F24" s="62"/>
      <c r="H24" s="63"/>
      <c r="I24" s="63"/>
      <c r="J24" s="63"/>
      <c r="K24" s="69"/>
      <c r="L24" s="69"/>
      <c r="M24" s="70"/>
      <c r="O24" s="63"/>
    </row>
  </sheetData>
  <autoFilter ref="A7:N17">
    <extLst/>
  </autoFilter>
  <mergeCells count="12">
    <mergeCell ref="B2:O2"/>
    <mergeCell ref="K4:O4"/>
    <mergeCell ref="K5:O5"/>
    <mergeCell ref="A6:H6"/>
    <mergeCell ref="K6:O6"/>
    <mergeCell ref="B16:F16"/>
    <mergeCell ref="A17:O17"/>
    <mergeCell ref="A18:P18"/>
    <mergeCell ref="A19:N19"/>
    <mergeCell ref="A20:N20"/>
    <mergeCell ref="A22:B22"/>
    <mergeCell ref="A24:F24"/>
  </mergeCells>
  <printOptions horizontalCentered="1"/>
  <pageMargins left="0" right="0" top="0.393055555555556" bottom="0.393055555555556" header="0" footer="0"/>
  <pageSetup paperSize="9" scale="80" fitToHeight="0" orientation="landscape" horizontalDpi="600" verticalDpi="600"/>
  <headerFooter alignWithMargins="0" scaleWithDoc="0">
    <oddFooter>&amp;C&amp;P</oddFooter>
  </headerFooter>
  <colBreaks count="1" manualBreakCount="1">
    <brk id="15" max="65373" man="1"/>
  </colBreaks>
  <ignoredErrors>
    <ignoredError sqref="D8:D1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W19"/>
  <sheetViews>
    <sheetView tabSelected="1" workbookViewId="0">
      <pane ySplit="7" topLeftCell="A8" activePane="bottomLeft" state="frozen"/>
      <selection/>
      <selection pane="bottomLeft" activeCell="I25" sqref="I25"/>
    </sheetView>
  </sheetViews>
  <sheetFormatPr defaultColWidth="8.75" defaultRowHeight="14.25"/>
  <cols>
    <col min="1" max="1" width="6.125" style="5" customWidth="1"/>
    <col min="2" max="2" width="11" style="5" customWidth="1"/>
    <col min="3" max="3" width="13.25" style="5" customWidth="1"/>
    <col min="4" max="4" width="7.125" style="5" customWidth="1"/>
    <col min="5" max="5" width="9.625" style="5" customWidth="1"/>
    <col min="6" max="6" width="6.75" style="5" customWidth="1"/>
    <col min="7" max="7" width="10.5" style="5" customWidth="1"/>
    <col min="8" max="8" width="13.25" style="5" customWidth="1"/>
    <col min="9" max="9" width="13" style="5" customWidth="1"/>
    <col min="10" max="10" width="18" style="5" customWidth="1"/>
    <col min="11" max="12" width="13.625" style="6" customWidth="1"/>
    <col min="13" max="13" width="13.625" style="7" customWidth="1"/>
    <col min="14" max="14" width="11.75" style="5" customWidth="1"/>
    <col min="15" max="15" width="8.75" style="5"/>
    <col min="19" max="19" width="9.125"/>
    <col min="20" max="20" width="11.75"/>
    <col min="22" max="22" width="9.125"/>
  </cols>
  <sheetData>
    <row r="2" ht="20.25" spans="2:15">
      <c r="B2" s="8" t="s">
        <v>0</v>
      </c>
      <c r="C2" s="8"/>
      <c r="D2" s="8"/>
      <c r="E2" s="8"/>
      <c r="F2" s="8"/>
      <c r="G2" s="8"/>
      <c r="H2" s="8"/>
      <c r="I2" s="8"/>
      <c r="J2" s="8"/>
      <c r="K2" s="29"/>
      <c r="L2" s="29"/>
      <c r="M2" s="30"/>
      <c r="N2" s="8"/>
      <c r="O2" s="8"/>
    </row>
    <row r="4" s="1" customFormat="1" ht="18.75" spans="1:15">
      <c r="A4" s="9" t="s">
        <v>72</v>
      </c>
      <c r="B4" s="9"/>
      <c r="C4" s="9"/>
      <c r="D4" s="9"/>
      <c r="E4" s="9"/>
      <c r="F4" s="9"/>
      <c r="G4" s="9"/>
      <c r="H4" s="9"/>
      <c r="I4" s="10"/>
      <c r="J4" s="11" t="s">
        <v>2</v>
      </c>
      <c r="K4" s="31" t="s">
        <v>3</v>
      </c>
      <c r="L4" s="31"/>
      <c r="M4" s="32"/>
      <c r="N4" s="11"/>
      <c r="O4" s="11"/>
    </row>
    <row r="5" s="1" customFormat="1" ht="19" customHeight="1" spans="1:15">
      <c r="A5" s="10"/>
      <c r="B5" s="11"/>
      <c r="C5" s="11"/>
      <c r="D5" s="11"/>
      <c r="E5" s="11"/>
      <c r="F5" s="11"/>
      <c r="G5" s="11"/>
      <c r="H5" s="12"/>
      <c r="I5" s="12"/>
      <c r="J5" s="12" t="s">
        <v>4</v>
      </c>
      <c r="K5" s="33" t="s">
        <v>5</v>
      </c>
      <c r="L5" s="33"/>
      <c r="M5" s="33"/>
      <c r="N5" s="33"/>
      <c r="O5" s="33"/>
    </row>
    <row r="6" s="1" customFormat="1" ht="18.75" spans="1:15">
      <c r="A6" s="13" t="s">
        <v>73</v>
      </c>
      <c r="B6" s="13"/>
      <c r="C6" s="13"/>
      <c r="D6" s="13"/>
      <c r="E6" s="13"/>
      <c r="F6" s="13"/>
      <c r="G6" s="13"/>
      <c r="H6" s="13"/>
      <c r="I6" s="10"/>
      <c r="J6" s="11" t="s">
        <v>7</v>
      </c>
      <c r="K6" s="34">
        <v>45105</v>
      </c>
      <c r="L6" s="34"/>
      <c r="M6" s="35"/>
      <c r="N6" s="34"/>
      <c r="O6" s="34"/>
    </row>
    <row r="7" s="2" customFormat="1" ht="54.95" customHeight="1" spans="1:15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  <c r="J7" s="15" t="s">
        <v>17</v>
      </c>
      <c r="K7" s="36" t="s">
        <v>18</v>
      </c>
      <c r="L7" s="37" t="s">
        <v>19</v>
      </c>
      <c r="M7" s="15" t="s">
        <v>20</v>
      </c>
      <c r="N7" s="15" t="s">
        <v>21</v>
      </c>
      <c r="O7" s="15" t="s">
        <v>22</v>
      </c>
    </row>
    <row r="8" s="3" customFormat="1" ht="21.95" customHeight="1" spans="1:23">
      <c r="A8" s="16">
        <v>1</v>
      </c>
      <c r="B8" s="17" t="s">
        <v>81</v>
      </c>
      <c r="C8" s="17" t="s">
        <v>94</v>
      </c>
      <c r="D8" s="18" t="s">
        <v>95</v>
      </c>
      <c r="E8" s="17" t="s">
        <v>76</v>
      </c>
      <c r="F8" s="17">
        <v>2.95</v>
      </c>
      <c r="G8" s="19">
        <v>54.08</v>
      </c>
      <c r="H8" s="19">
        <v>12.61</v>
      </c>
      <c r="I8" s="19">
        <v>41.47</v>
      </c>
      <c r="J8" s="19">
        <v>9030</v>
      </c>
      <c r="K8" s="19">
        <v>8600</v>
      </c>
      <c r="L8" s="19">
        <f>G8*J8</f>
        <v>488342.4</v>
      </c>
      <c r="M8" s="38">
        <f>G8*K8</f>
        <v>465088</v>
      </c>
      <c r="N8" s="39" t="s">
        <v>27</v>
      </c>
      <c r="O8" s="16" t="s">
        <v>28</v>
      </c>
      <c r="P8" s="40"/>
      <c r="Q8" s="40"/>
      <c r="R8" s="40"/>
      <c r="S8" s="55"/>
      <c r="T8" s="40"/>
      <c r="U8" s="56"/>
      <c r="V8" s="40"/>
      <c r="W8" s="40"/>
    </row>
    <row r="9" s="3" customFormat="1" ht="21.95" customHeight="1" spans="1:23">
      <c r="A9" s="16">
        <v>2</v>
      </c>
      <c r="B9" s="17" t="s">
        <v>81</v>
      </c>
      <c r="C9" s="17" t="s">
        <v>96</v>
      </c>
      <c r="D9" s="18" t="s">
        <v>95</v>
      </c>
      <c r="E9" s="17" t="s">
        <v>76</v>
      </c>
      <c r="F9" s="17">
        <v>2.95</v>
      </c>
      <c r="G9" s="19">
        <v>54.08</v>
      </c>
      <c r="H9" s="19">
        <v>12.61</v>
      </c>
      <c r="I9" s="19">
        <v>41.47</v>
      </c>
      <c r="J9" s="19">
        <v>9030</v>
      </c>
      <c r="K9" s="19">
        <v>8600</v>
      </c>
      <c r="L9" s="19">
        <f>G9*J9</f>
        <v>488342.4</v>
      </c>
      <c r="M9" s="38">
        <f>G9*K9</f>
        <v>465088</v>
      </c>
      <c r="N9" s="39" t="s">
        <v>27</v>
      </c>
      <c r="O9" s="16" t="s">
        <v>28</v>
      </c>
      <c r="P9" s="40"/>
      <c r="Q9" s="40"/>
      <c r="R9" s="40"/>
      <c r="S9" s="55"/>
      <c r="T9" s="40"/>
      <c r="U9" s="56"/>
      <c r="V9" s="40"/>
      <c r="W9" s="40"/>
    </row>
    <row r="10" s="4" customFormat="1" ht="24.75" customHeight="1" spans="1:18">
      <c r="A10" s="20" t="s">
        <v>65</v>
      </c>
      <c r="B10" s="21" t="s">
        <v>66</v>
      </c>
      <c r="C10" s="22"/>
      <c r="D10" s="22"/>
      <c r="E10" s="22"/>
      <c r="F10" s="23"/>
      <c r="G10" s="24">
        <f>SUM(G8:G9)</f>
        <v>108.16</v>
      </c>
      <c r="H10" s="24">
        <f>SUM(H8:H9)</f>
        <v>25.22</v>
      </c>
      <c r="I10" s="24">
        <f>SUM(I8:I9)</f>
        <v>82.94</v>
      </c>
      <c r="J10" s="41">
        <f>AVERAGE(J8:J9)</f>
        <v>9030</v>
      </c>
      <c r="K10" s="42">
        <f>AVERAGE(K8:K9)</f>
        <v>8600</v>
      </c>
      <c r="L10" s="41"/>
      <c r="M10" s="20"/>
      <c r="N10" s="43"/>
      <c r="O10" s="43"/>
      <c r="R10" s="57"/>
    </row>
    <row r="11" s="1" customFormat="1" ht="33.95" customHeight="1" spans="1:15">
      <c r="A11" s="25" t="s">
        <v>97</v>
      </c>
      <c r="B11" s="25"/>
      <c r="C11" s="25"/>
      <c r="D11" s="25"/>
      <c r="E11" s="25"/>
      <c r="F11" s="25"/>
      <c r="G11" s="25"/>
      <c r="H11" s="25"/>
      <c r="I11" s="25"/>
      <c r="J11" s="25"/>
      <c r="K11" s="44"/>
      <c r="L11" s="44"/>
      <c r="M11" s="25"/>
      <c r="N11" s="25"/>
      <c r="O11" s="25"/>
    </row>
    <row r="12" s="1" customFormat="1" ht="15.95" customHeight="1" spans="1:16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45"/>
      <c r="L12" s="45"/>
      <c r="M12" s="26"/>
      <c r="N12" s="26"/>
      <c r="O12" s="32"/>
      <c r="P12" s="46"/>
    </row>
    <row r="13" s="1" customFormat="1" spans="1:15">
      <c r="A13" s="27" t="s">
        <v>68</v>
      </c>
      <c r="B13" s="27"/>
      <c r="C13" s="27"/>
      <c r="D13" s="27"/>
      <c r="E13" s="27"/>
      <c r="F13" s="27"/>
      <c r="G13" s="27"/>
      <c r="H13" s="27"/>
      <c r="I13" s="27"/>
      <c r="J13" s="27"/>
      <c r="K13" s="47"/>
      <c r="L13" s="47"/>
      <c r="M13" s="48"/>
      <c r="N13" s="27"/>
      <c r="O13" s="10"/>
    </row>
    <row r="14" s="1" customFormat="1" ht="33" customHeight="1" spans="1:15">
      <c r="A14" s="28" t="s">
        <v>69</v>
      </c>
      <c r="B14" s="28"/>
      <c r="C14" s="28"/>
      <c r="D14" s="28"/>
      <c r="E14" s="28"/>
      <c r="F14" s="28"/>
      <c r="G14" s="28"/>
      <c r="H14" s="28"/>
      <c r="I14" s="28"/>
      <c r="J14" s="28"/>
      <c r="K14" s="49"/>
      <c r="L14" s="49"/>
      <c r="M14" s="50"/>
      <c r="N14" s="28"/>
      <c r="O14" s="10"/>
    </row>
    <row r="15" s="1" customFormat="1" spans="1:1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49"/>
      <c r="L15" s="49"/>
      <c r="M15" s="50"/>
      <c r="N15" s="28"/>
      <c r="O15" s="10"/>
    </row>
    <row r="16" s="1" customFormat="1" ht="18.75" spans="1:15">
      <c r="A16" s="11" t="s">
        <v>70</v>
      </c>
      <c r="B16" s="11"/>
      <c r="C16" s="10"/>
      <c r="D16" s="12"/>
      <c r="E16" s="12"/>
      <c r="F16" s="12"/>
      <c r="G16" s="12"/>
      <c r="H16" s="12"/>
      <c r="I16" s="12"/>
      <c r="J16" s="12"/>
      <c r="K16" s="51"/>
      <c r="L16" s="51"/>
      <c r="M16" s="32"/>
      <c r="N16" s="12"/>
      <c r="O16" s="12"/>
    </row>
    <row r="17" s="1" customFormat="1" ht="18.75" spans="1:15">
      <c r="A17" s="10"/>
      <c r="B17" s="12"/>
      <c r="C17" s="12"/>
      <c r="D17" s="12"/>
      <c r="E17" s="12"/>
      <c r="F17" s="12"/>
      <c r="G17" s="12"/>
      <c r="H17" s="12"/>
      <c r="I17" s="12"/>
      <c r="J17" s="12"/>
      <c r="K17" s="52"/>
      <c r="L17" s="52"/>
      <c r="M17" s="32"/>
      <c r="N17" s="12"/>
      <c r="O17" s="12"/>
    </row>
    <row r="18" s="1" customFormat="1" ht="18.75" spans="1:15">
      <c r="A18" s="11" t="s">
        <v>71</v>
      </c>
      <c r="B18" s="11"/>
      <c r="C18" s="11"/>
      <c r="D18" s="11"/>
      <c r="E18" s="11"/>
      <c r="F18" s="11"/>
      <c r="G18" s="10"/>
      <c r="H18" s="12"/>
      <c r="I18" s="12"/>
      <c r="J18" s="12"/>
      <c r="K18" s="51"/>
      <c r="L18" s="51"/>
      <c r="M18" s="32"/>
      <c r="N18" s="10"/>
      <c r="O18" s="12"/>
    </row>
    <row r="19" s="1" customFormat="1" spans="1: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53"/>
      <c r="L19" s="53"/>
      <c r="M19" s="54"/>
      <c r="N19" s="10"/>
      <c r="O19" s="10"/>
    </row>
  </sheetData>
  <autoFilter ref="A7:N11">
    <extLst/>
  </autoFilter>
  <mergeCells count="12">
    <mergeCell ref="B2:O2"/>
    <mergeCell ref="K4:O4"/>
    <mergeCell ref="K5:O5"/>
    <mergeCell ref="A6:H6"/>
    <mergeCell ref="K6:O6"/>
    <mergeCell ref="B10:F10"/>
    <mergeCell ref="A11:O11"/>
    <mergeCell ref="A12:P12"/>
    <mergeCell ref="A13:N13"/>
    <mergeCell ref="A14:N14"/>
    <mergeCell ref="A16:B16"/>
    <mergeCell ref="A18:F18"/>
  </mergeCells>
  <printOptions horizontalCentered="1"/>
  <pageMargins left="0" right="0" top="0.393055555555556" bottom="0.393055555555556" header="0" footer="0"/>
  <pageSetup paperSize="9" scale="80" fitToHeight="0" orientation="landscape" horizontalDpi="600" verticalDpi="600"/>
  <headerFooter alignWithMargins="0" scaleWithDoc="0">
    <oddFooter>&amp;C&amp;P</oddFooter>
  </headerFooter>
  <colBreaks count="1" manualBreakCount="1">
    <brk id="15" max="65367" man="1"/>
  </colBreaks>
  <ignoredErrors>
    <ignoredError sqref="D8:D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9栋 23套上浮5%</vt:lpstr>
      <vt:lpstr> 10栋3套上浮  5%</vt:lpstr>
      <vt:lpstr>17栋 9套 上浮 5% </vt:lpstr>
      <vt:lpstr>17栋 2套 下浮 5%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2023-07-11T03:27:46Z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1360AC7212274509B7C87019B29E5BF9_13</vt:lpwstr>
  </property>
</Properties>
</file>