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15"/>
  </bookViews>
  <sheets>
    <sheet name="观湖别院 (最新)" sheetId="2" r:id="rId1"/>
  </sheets>
  <definedNames>
    <definedName name="_xlnm._FilterDatabase" localSheetId="0" hidden="1">'观湖别院 (最新)'!$A$6:$O$11</definedName>
  </definedNames>
  <calcPr calcId="144525"/>
</workbook>
</file>

<file path=xl/sharedStrings.xml><?xml version="1.0" encoding="utf-8"?>
<sst xmlns="http://schemas.openxmlformats.org/spreadsheetml/2006/main" count="47" uniqueCount="39">
  <si>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</si>
  <si>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佛冈勤天房地产开发有限公司           </t>
    </r>
  </si>
  <si>
    <r>
      <rPr>
        <sz val="14"/>
        <color rgb="FF000000"/>
        <rFont val="仿宋_GB2312"/>
        <charset val="134"/>
      </rPr>
      <t>项目名称：</t>
    </r>
    <r>
      <rPr>
        <sz val="14"/>
        <color theme="1"/>
        <rFont val="仿宋_GB2312"/>
        <charset val="134"/>
      </rPr>
      <t>勤天凤凰谷温泉花园</t>
    </r>
  </si>
  <si>
    <t>地址：佛冈县汤塘镇汤塘村</t>
  </si>
  <si>
    <t>销售价格备案编号：[2022]    115   号</t>
  </si>
  <si>
    <t>日期：2022/10/18</t>
  </si>
  <si>
    <t>序号</t>
  </si>
  <si>
    <t>幢（栋）号</t>
  </si>
  <si>
    <t>房号</t>
  </si>
  <si>
    <t>楼层</t>
  </si>
  <si>
    <t>户型</t>
  </si>
  <si>
    <t>层高（m）</t>
  </si>
  <si>
    <r>
      <rPr>
        <sz val="11"/>
        <color theme="1"/>
        <rFont val="仿宋_GB2312"/>
        <charset val="134"/>
      </rPr>
      <t>建筑面积（m</t>
    </r>
    <r>
      <rPr>
        <vertAlign val="superscript"/>
        <sz val="11"/>
        <color indexed="8"/>
        <rFont val="仿宋_GB2312"/>
        <charset val="134"/>
      </rPr>
      <t>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</si>
  <si>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分摊的共有建筑面积（m</t>
    </r>
    <r>
      <rPr>
        <vertAlign val="superscript"/>
        <sz val="11"/>
        <color indexed="8"/>
        <rFont val="仿宋_GB2312"/>
        <charset val="134"/>
      </rPr>
      <t>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</si>
  <si>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套内建筑面积（m</t>
    </r>
    <r>
      <rPr>
        <vertAlign val="superscript"/>
        <sz val="11"/>
        <color indexed="8"/>
        <rFont val="仿宋_GB2312"/>
        <charset val="134"/>
      </rPr>
      <t>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</si>
  <si>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原建筑面积单价（元/</t>
    </r>
    <r>
      <rPr>
        <sz val="11"/>
        <color rgb="FF000000"/>
        <rFont val="宋体"/>
        <charset val="134"/>
      </rPr>
      <t>㎡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</si>
  <si>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现建筑面积单价（元/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</si>
  <si>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</si>
  <si>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</si>
  <si>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</si>
  <si>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</si>
  <si>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七街1号</t>
  </si>
  <si>
    <t>/</t>
  </si>
  <si>
    <t>1-4层</t>
  </si>
  <si>
    <t>五房三厅五卫</t>
  </si>
  <si>
    <t>未售</t>
  </si>
  <si>
    <t>毛坯</t>
  </si>
  <si>
    <t>七街12号</t>
  </si>
  <si>
    <t>1-3层</t>
  </si>
  <si>
    <t>四房三厅五卫</t>
  </si>
  <si>
    <t>七街26号</t>
  </si>
  <si>
    <t>本楼栋总面积/均价</t>
  </si>
  <si>
    <r>
      <rPr>
        <sz val="10"/>
        <rFont val="仿宋_GB2312"/>
        <charset val="134"/>
      </rPr>
      <t>本栋销售住宅共37套。销售住宅总建筑面积：7270.52</t>
    </r>
    <r>
      <rPr>
        <sz val="10"/>
        <rFont val="SimSun"/>
        <charset val="134"/>
      </rPr>
      <t>㎡，</t>
    </r>
    <r>
      <rPr>
        <sz val="10"/>
        <rFont val="仿宋_GB2312"/>
        <charset val="134"/>
      </rPr>
      <t>套内面积：7270.52</t>
    </r>
    <r>
      <rPr>
        <sz val="10"/>
        <rFont val="宋体"/>
        <charset val="134"/>
      </rPr>
      <t>㎡，分摊面积：</t>
    </r>
    <r>
      <rPr>
        <sz val="10"/>
        <rFont val="仿宋_GB2312"/>
        <charset val="134"/>
      </rPr>
      <t xml:space="preserve"> 0 </t>
    </r>
    <r>
      <rPr>
        <sz val="10"/>
        <rFont val="宋体"/>
        <charset val="134"/>
      </rPr>
      <t>㎡，销售均价：</t>
    </r>
    <r>
      <rPr>
        <sz val="10"/>
        <rFont val="仿宋_GB2312"/>
        <charset val="134"/>
      </rPr>
      <t xml:space="preserve">    /</t>
    </r>
    <r>
      <rPr>
        <sz val="10"/>
        <rFont val="宋体"/>
        <charset val="134"/>
      </rPr>
      <t>㎡（建筑面积）、</t>
    </r>
    <r>
      <rPr>
        <sz val="10"/>
        <rFont val="仿宋_GB2312"/>
        <charset val="134"/>
      </rPr>
      <t xml:space="preserve">    /</t>
    </r>
    <r>
      <rPr>
        <sz val="10"/>
        <rFont val="宋体"/>
        <charset val="134"/>
      </rPr>
      <t>㎡（套内建筑面积）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</si>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</sst>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0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10"/>
      <name val="宋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6"/>
      <color indexed="10"/>
      <name val="方正小标宋简体"/>
      <charset val="134"/>
    </font>
    <font>
      <sz val="12"/>
      <color indexed="10"/>
      <name val="仿宋_GB2312"/>
      <charset val="134"/>
    </font>
    <font>
      <sz val="12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rgb="FFFF0000"/>
      <name val="仿宋_GB2312"/>
      <charset val="134"/>
    </font>
    <font>
      <sz val="10"/>
      <color indexed="10"/>
      <name val="仿宋_GB2312"/>
      <charset val="134"/>
    </font>
    <font>
      <sz val="11"/>
      <color indexed="10"/>
      <name val="宋体"/>
      <charset val="134"/>
    </font>
    <font>
      <sz val="11"/>
      <color indexed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4"/>
      <name val="仿宋_GB2312"/>
      <charset val="134"/>
    </font>
    <font>
      <sz val="14"/>
      <color theme="1"/>
      <name val="仿宋_GB2312"/>
      <charset val="134"/>
    </font>
    <font>
      <vertAlign val="superscript"/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5" borderId="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9" borderId="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36" fillId="21" borderId="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177" fontId="4" fillId="2" borderId="0" xfId="0" applyNumberFormat="1" applyFont="1" applyFill="1">
      <alignment vertical="center"/>
    </xf>
    <xf numFmtId="177" fontId="0" fillId="2" borderId="0" xfId="0" applyNumberForma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177" fontId="14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177" fontId="15" fillId="2" borderId="0" xfId="0" applyNumberFormat="1" applyFont="1" applyFill="1">
      <alignment vertical="center"/>
    </xf>
    <xf numFmtId="0" fontId="16" fillId="0" borderId="0" xfId="0" applyFont="1">
      <alignment vertical="center"/>
    </xf>
    <xf numFmtId="177" fontId="16" fillId="2" borderId="0" xfId="0" applyNumberFormat="1" applyFont="1" applyFill="1">
      <alignment vertical="center"/>
    </xf>
    <xf numFmtId="0" fontId="3" fillId="0" borderId="0" xfId="0" applyFont="1" applyAlignment="1">
      <alignment vertical="center"/>
    </xf>
    <xf numFmtId="177" fontId="17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177" fontId="18" fillId="2" borderId="0" xfId="0" applyNumberFormat="1" applyFont="1" applyFill="1" applyAlignment="1">
      <alignment horizontal="left" vertical="center"/>
    </xf>
    <xf numFmtId="0" fontId="18" fillId="0" borderId="0" xfId="0" applyFont="1">
      <alignment vertical="center"/>
    </xf>
    <xf numFmtId="177" fontId="9" fillId="2" borderId="2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177" fontId="20" fillId="2" borderId="2" xfId="0" applyNumberFormat="1" applyFont="1" applyFill="1" applyBorder="1" applyAlignment="1">
      <alignment horizontal="left" vertical="center"/>
    </xf>
    <xf numFmtId="177" fontId="12" fillId="2" borderId="2" xfId="0" applyNumberFormat="1" applyFont="1" applyFill="1" applyBorder="1" applyAlignment="1">
      <alignment horizontal="left" vertical="center"/>
    </xf>
    <xf numFmtId="177" fontId="21" fillId="2" borderId="0" xfId="0" applyNumberFormat="1" applyFont="1" applyFill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22" fillId="2" borderId="0" xfId="0" applyNumberFormat="1" applyFont="1" applyFill="1" applyBorder="1" applyAlignment="1">
      <alignment horizontal="left" vertical="center" wrapText="1"/>
    </xf>
    <xf numFmtId="177" fontId="11" fillId="2" borderId="0" xfId="0" applyNumberFormat="1" applyFont="1" applyFill="1" applyBorder="1" applyAlignment="1">
      <alignment horizontal="left" vertical="center" wrapText="1"/>
    </xf>
    <xf numFmtId="177" fontId="22" fillId="2" borderId="0" xfId="0" applyNumberFormat="1" applyFont="1" applyFill="1" applyAlignment="1">
      <alignment horizontal="left" vertical="center" wrapText="1"/>
    </xf>
    <xf numFmtId="177" fontId="11" fillId="2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3"/>
  <sheetViews>
    <sheetView tabSelected="1" workbookViewId="0">
      <pane ySplit="7" topLeftCell="A8" activePane="bottomLeft" state="frozen"/>
      <selection/>
      <selection pane="bottomLeft" activeCell="I20" sqref="I20"/>
    </sheetView>
  </sheetViews>
  <sheetFormatPr defaultColWidth="8.8" defaultRowHeight="14.25"/>
  <cols>
    <col min="1" max="1" width="4.19166666666667" style="3" customWidth="1"/>
    <col min="2" max="2" width="9.19166666666667" customWidth="1"/>
    <col min="3" max="3" width="5.4" customWidth="1"/>
    <col min="4" max="4" width="6.5" style="4" customWidth="1"/>
    <col min="5" max="5" width="13.5" customWidth="1"/>
    <col min="6" max="6" width="6.8" customWidth="1"/>
    <col min="7" max="7" width="10.5" customWidth="1"/>
    <col min="8" max="8" width="8.625" style="3" customWidth="1"/>
    <col min="9" max="9" width="11.5" customWidth="1"/>
    <col min="10" max="10" width="10.5" customWidth="1"/>
    <col min="11" max="11" width="9.94166666666667" style="5" customWidth="1"/>
    <col min="12" max="12" width="10.8833333333333" customWidth="1"/>
    <col min="13" max="13" width="9.49166666666667" style="6" customWidth="1"/>
    <col min="14" max="14" width="7.925" customWidth="1"/>
    <col min="15" max="15" width="6.8" customWidth="1"/>
  </cols>
  <sheetData>
    <row r="2" ht="21" spans="2:15">
      <c r="B2" s="7" t="s">
        <v>0</v>
      </c>
      <c r="C2" s="7"/>
      <c r="D2" s="8"/>
      <c r="E2" s="7"/>
      <c r="F2" s="7"/>
      <c r="G2" s="7"/>
      <c r="H2" s="9"/>
      <c r="I2" s="7"/>
      <c r="J2" s="7"/>
      <c r="K2" s="33"/>
      <c r="L2" s="7"/>
      <c r="M2" s="34"/>
      <c r="N2" s="7"/>
      <c r="O2" s="7"/>
    </row>
    <row r="3" ht="9" customHeight="1" spans="2:15">
      <c r="B3" s="3"/>
      <c r="C3" s="3"/>
      <c r="D3" s="3"/>
      <c r="E3" s="3"/>
      <c r="F3" s="3"/>
      <c r="G3" s="3"/>
      <c r="I3" s="3"/>
      <c r="J3" s="3"/>
      <c r="K3" s="35"/>
      <c r="L3" s="36"/>
      <c r="M3" s="37"/>
      <c r="N3" s="36"/>
      <c r="O3" s="36"/>
    </row>
    <row r="4" ht="18.75" spans="1:15">
      <c r="A4" s="10" t="s">
        <v>1</v>
      </c>
      <c r="B4" s="10"/>
      <c r="C4" s="10"/>
      <c r="D4" s="10"/>
      <c r="E4" s="10"/>
      <c r="F4" s="10"/>
      <c r="G4" s="10"/>
      <c r="H4" s="10"/>
      <c r="I4" s="38"/>
      <c r="J4" s="11"/>
      <c r="K4" s="39" t="s">
        <v>2</v>
      </c>
      <c r="L4" s="40"/>
      <c r="M4" s="41"/>
      <c r="N4" s="40"/>
      <c r="O4" s="40"/>
    </row>
    <row r="5" ht="18.75" spans="2:15">
      <c r="B5" s="11"/>
      <c r="C5" s="11"/>
      <c r="D5" s="12"/>
      <c r="E5" s="11"/>
      <c r="F5" s="11"/>
      <c r="G5" s="11"/>
      <c r="H5" s="13"/>
      <c r="I5" s="13"/>
      <c r="J5" s="13"/>
      <c r="K5" s="41" t="s">
        <v>3</v>
      </c>
      <c r="L5" s="40"/>
      <c r="M5" s="41"/>
      <c r="N5" s="42"/>
      <c r="O5" s="42"/>
    </row>
    <row r="6" ht="18.75" spans="1:15">
      <c r="A6" s="14" t="s">
        <v>4</v>
      </c>
      <c r="B6" s="14"/>
      <c r="C6" s="14"/>
      <c r="D6" s="15"/>
      <c r="E6" s="14"/>
      <c r="F6" s="14"/>
      <c r="G6" s="14"/>
      <c r="H6" s="14"/>
      <c r="I6" s="3"/>
      <c r="J6" s="11"/>
      <c r="K6" s="41" t="s">
        <v>5</v>
      </c>
      <c r="L6" s="40"/>
      <c r="M6" s="41"/>
      <c r="N6" s="40"/>
      <c r="O6" s="40"/>
    </row>
    <row r="7" s="1" customFormat="1" ht="57" customHeight="1" spans="1:15">
      <c r="A7" s="16" t="s">
        <v>6</v>
      </c>
      <c r="B7" s="17" t="s">
        <v>7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13</v>
      </c>
      <c r="I7" s="18" t="s">
        <v>14</v>
      </c>
      <c r="J7" s="18" t="s">
        <v>15</v>
      </c>
      <c r="K7" s="43" t="s">
        <v>16</v>
      </c>
      <c r="L7" s="18" t="s">
        <v>17</v>
      </c>
      <c r="M7" s="44" t="s">
        <v>18</v>
      </c>
      <c r="N7" s="18" t="s">
        <v>19</v>
      </c>
      <c r="O7" s="18" t="s">
        <v>20</v>
      </c>
    </row>
    <row r="8" s="2" customFormat="1" ht="30" customHeight="1" spans="1:15">
      <c r="A8" s="19">
        <v>1</v>
      </c>
      <c r="B8" s="20" t="s">
        <v>21</v>
      </c>
      <c r="C8" s="19" t="s">
        <v>22</v>
      </c>
      <c r="D8" s="21" t="s">
        <v>23</v>
      </c>
      <c r="E8" s="22" t="s">
        <v>24</v>
      </c>
      <c r="F8" s="21">
        <v>14.6</v>
      </c>
      <c r="G8" s="23">
        <v>200.25</v>
      </c>
      <c r="H8" s="24">
        <v>0</v>
      </c>
      <c r="I8" s="23">
        <f>G8</f>
        <v>200.25</v>
      </c>
      <c r="J8" s="21">
        <v>18000</v>
      </c>
      <c r="K8" s="45">
        <v>17300</v>
      </c>
      <c r="L8" s="21">
        <f>J8*G8</f>
        <v>3604500</v>
      </c>
      <c r="M8" s="45">
        <f>G8*K8</f>
        <v>3464325</v>
      </c>
      <c r="N8" s="21" t="s">
        <v>25</v>
      </c>
      <c r="O8" s="46" t="s">
        <v>26</v>
      </c>
    </row>
    <row r="9" s="2" customFormat="1" ht="30" customHeight="1" spans="1:15">
      <c r="A9" s="19">
        <v>2</v>
      </c>
      <c r="B9" s="20" t="s">
        <v>27</v>
      </c>
      <c r="C9" s="19" t="s">
        <v>22</v>
      </c>
      <c r="D9" s="21" t="s">
        <v>28</v>
      </c>
      <c r="E9" s="22" t="s">
        <v>29</v>
      </c>
      <c r="F9" s="21">
        <v>11.3</v>
      </c>
      <c r="G9" s="23">
        <v>188.57</v>
      </c>
      <c r="H9" s="24">
        <v>0</v>
      </c>
      <c r="I9" s="23">
        <f>G9</f>
        <v>188.57</v>
      </c>
      <c r="J9" s="21">
        <v>19000</v>
      </c>
      <c r="K9" s="45">
        <v>16900</v>
      </c>
      <c r="L9" s="21">
        <f>J9*G9</f>
        <v>3582830</v>
      </c>
      <c r="M9" s="45">
        <f>G9*K9</f>
        <v>3186833</v>
      </c>
      <c r="N9" s="21" t="s">
        <v>25</v>
      </c>
      <c r="O9" s="46" t="s">
        <v>26</v>
      </c>
    </row>
    <row r="10" s="2" customFormat="1" ht="30" customHeight="1" spans="1:15">
      <c r="A10" s="19">
        <v>3</v>
      </c>
      <c r="B10" s="20" t="s">
        <v>30</v>
      </c>
      <c r="C10" s="19" t="s">
        <v>22</v>
      </c>
      <c r="D10" s="21" t="s">
        <v>28</v>
      </c>
      <c r="E10" s="22" t="s">
        <v>29</v>
      </c>
      <c r="F10" s="21">
        <v>11.3</v>
      </c>
      <c r="G10" s="23">
        <v>187.98</v>
      </c>
      <c r="H10" s="24">
        <v>0</v>
      </c>
      <c r="I10" s="23">
        <f>G10</f>
        <v>187.98</v>
      </c>
      <c r="J10" s="21">
        <v>19000</v>
      </c>
      <c r="K10" s="45">
        <v>16600</v>
      </c>
      <c r="L10" s="21">
        <f>J10*G10</f>
        <v>3571620</v>
      </c>
      <c r="M10" s="45">
        <f>G10*K10</f>
        <v>3120468</v>
      </c>
      <c r="N10" s="21" t="s">
        <v>25</v>
      </c>
      <c r="O10" s="46" t="s">
        <v>26</v>
      </c>
    </row>
    <row r="11" ht="30" customHeight="1" spans="1:15">
      <c r="A11" s="24" t="s">
        <v>31</v>
      </c>
      <c r="B11" s="24"/>
      <c r="C11" s="24"/>
      <c r="D11" s="24"/>
      <c r="E11" s="24"/>
      <c r="F11" s="24"/>
      <c r="G11" s="24">
        <f>SUM(G8:G10)</f>
        <v>576.8</v>
      </c>
      <c r="H11" s="24"/>
      <c r="I11" s="24">
        <f>SUM(I8:I10)</f>
        <v>576.8</v>
      </c>
      <c r="J11" s="45">
        <f>AVERAGE(J8:J10)</f>
        <v>18666.6666666667</v>
      </c>
      <c r="K11" s="47"/>
      <c r="L11" s="48"/>
      <c r="M11" s="45"/>
      <c r="N11" s="49"/>
      <c r="O11" s="49"/>
    </row>
    <row r="12" ht="30" customHeight="1" spans="1:15">
      <c r="A12" s="25" t="s">
        <v>32</v>
      </c>
      <c r="B12" s="25"/>
      <c r="C12" s="25"/>
      <c r="D12" s="25"/>
      <c r="E12" s="25"/>
      <c r="F12" s="25"/>
      <c r="G12" s="25"/>
      <c r="H12" s="25"/>
      <c r="I12" s="25"/>
      <c r="J12" s="25"/>
      <c r="K12" s="50"/>
      <c r="L12" s="25"/>
      <c r="M12" s="51"/>
      <c r="N12" s="25"/>
      <c r="O12" s="25"/>
    </row>
    <row r="13" ht="16" customHeight="1" spans="1:15">
      <c r="A13" s="26"/>
      <c r="B13" s="27"/>
      <c r="C13" s="27"/>
      <c r="D13" s="27"/>
      <c r="E13" s="27"/>
      <c r="F13" s="27"/>
      <c r="G13" s="27"/>
      <c r="H13" s="26"/>
      <c r="I13" s="27"/>
      <c r="J13" s="27"/>
      <c r="K13" s="52"/>
      <c r="L13" s="27"/>
      <c r="M13" s="53"/>
      <c r="N13" s="27"/>
      <c r="O13" s="54"/>
    </row>
    <row r="14" ht="33" customHeight="1" spans="1:15">
      <c r="A14" s="28" t="s">
        <v>33</v>
      </c>
      <c r="B14" s="28"/>
      <c r="C14" s="28"/>
      <c r="D14" s="28"/>
      <c r="E14" s="28"/>
      <c r="F14" s="28"/>
      <c r="G14" s="28"/>
      <c r="H14" s="28"/>
      <c r="I14" s="28"/>
      <c r="J14" s="28"/>
      <c r="K14" s="55"/>
      <c r="L14" s="28"/>
      <c r="M14" s="56"/>
      <c r="N14" s="28"/>
      <c r="O14" s="31"/>
    </row>
    <row r="15" ht="33" customHeight="1" spans="1:15">
      <c r="A15" s="29" t="s">
        <v>34</v>
      </c>
      <c r="B15" s="29"/>
      <c r="C15" s="29"/>
      <c r="D15" s="29"/>
      <c r="E15" s="29"/>
      <c r="F15" s="29"/>
      <c r="G15" s="29"/>
      <c r="H15" s="29"/>
      <c r="I15" s="29"/>
      <c r="J15" s="29"/>
      <c r="K15" s="57"/>
      <c r="L15" s="29"/>
      <c r="M15" s="58"/>
      <c r="N15" s="29"/>
      <c r="O15" s="31"/>
    </row>
    <row r="16" spans="1:15">
      <c r="A16" s="30" t="s">
        <v>35</v>
      </c>
      <c r="B16" s="30"/>
      <c r="C16" s="31"/>
      <c r="D16" s="32"/>
      <c r="E16" s="32"/>
      <c r="F16" s="32"/>
      <c r="G16" s="32"/>
      <c r="H16" s="32"/>
      <c r="I16" s="32"/>
      <c r="J16" s="32"/>
      <c r="K16" s="32" t="s">
        <v>36</v>
      </c>
      <c r="L16" s="32"/>
      <c r="M16" s="32"/>
      <c r="N16" s="32"/>
      <c r="O16" s="32"/>
    </row>
    <row r="17" spans="1: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0" t="s">
        <v>37</v>
      </c>
      <c r="B18" s="30"/>
      <c r="C18" s="30"/>
      <c r="D18" s="30"/>
      <c r="E18" s="30"/>
      <c r="F18" s="30"/>
      <c r="G18" s="31"/>
      <c r="H18" s="32"/>
      <c r="I18" s="32"/>
      <c r="J18" s="32"/>
      <c r="K18" s="32" t="s">
        <v>38</v>
      </c>
      <c r="L18" s="32"/>
      <c r="M18" s="32"/>
      <c r="N18" s="31"/>
      <c r="O18" s="32"/>
    </row>
    <row r="19" spans="11:13">
      <c r="K19" s="32"/>
      <c r="L19" s="32"/>
      <c r="M19" s="32"/>
    </row>
    <row r="20" spans="11:13">
      <c r="K20" s="32"/>
      <c r="L20" s="32"/>
      <c r="M20" s="32"/>
    </row>
    <row r="21" spans="11:13">
      <c r="K21" s="32"/>
      <c r="L21" s="32"/>
      <c r="M21" s="32"/>
    </row>
    <row r="22" spans="11:13">
      <c r="K22" s="32"/>
      <c r="L22" s="32"/>
      <c r="M22" s="32"/>
    </row>
    <row r="23" spans="11:13">
      <c r="K23" s="32"/>
      <c r="L23" s="32"/>
      <c r="M23" s="32"/>
    </row>
  </sheetData>
  <mergeCells count="11">
    <mergeCell ref="B2:O2"/>
    <mergeCell ref="K4:O4"/>
    <mergeCell ref="A6:H6"/>
    <mergeCell ref="K6:O6"/>
    <mergeCell ref="A11:F11"/>
    <mergeCell ref="A12:O12"/>
    <mergeCell ref="A13:O13"/>
    <mergeCell ref="A14:N14"/>
    <mergeCell ref="A15:N15"/>
    <mergeCell ref="A16:B16"/>
    <mergeCell ref="A18:F18"/>
  </mergeCells>
  <printOptions horizontalCentered="1" verticalCentered="1"/>
  <pageMargins left="0.196527777777778" right="0.15625" top="0.313888888888889" bottom="0.393055555555556" header="0.235416666666667" footer="0.1187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观湖别院 (最新)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2022-01-07T08:03:00Z</dcterms:created>
  <dcterms:modified xsi:type="dcterms:W3CDTF">2022-11-16T00:59:20Z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9E69EB745003443680994DA7A8CF1A3D</vt:lpwstr>
  </property>
</Properties>
</file>